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00" windowHeight="9540" activeTab="0"/>
  </bookViews>
  <sheets>
    <sheet name="YOLCU" sheetId="1" r:id="rId1"/>
    <sheet name="TİCARİ UÇAK" sheetId="2" r:id="rId2"/>
    <sheet name="TÜM UÇAK" sheetId="3" r:id="rId3"/>
    <sheet name="YÜK " sheetId="4" r:id="rId4"/>
  </sheets>
  <definedNames>
    <definedName name="_xlfn.IFERROR" hidden="1">#NAME?</definedName>
    <definedName name="_xlnm.Print_Area" localSheetId="2">'TÜM UÇAK'!$A$1:$J$67</definedName>
  </definedNames>
  <calcPr fullCalcOnLoad="1"/>
</workbook>
</file>

<file path=xl/sharedStrings.xml><?xml version="1.0" encoding="utf-8"?>
<sst xmlns="http://schemas.openxmlformats.org/spreadsheetml/2006/main" count="303" uniqueCount="78">
  <si>
    <t xml:space="preserve">   TÜM UÇAK TRAFİĞİ</t>
  </si>
  <si>
    <t xml:space="preserve">Havalimanları </t>
  </si>
  <si>
    <t>İç Hat</t>
  </si>
  <si>
    <t>Dış Hat</t>
  </si>
  <si>
    <t>Toplam</t>
  </si>
  <si>
    <t>İstanbul Atatürk</t>
  </si>
  <si>
    <t>Ankara Esenboğa</t>
  </si>
  <si>
    <t>İzmir Adnan Menderes</t>
  </si>
  <si>
    <t>Antalya</t>
  </si>
  <si>
    <t>Muğla Dalaman</t>
  </si>
  <si>
    <t>Muğla Milas-Bodrum</t>
  </si>
  <si>
    <t>Adana</t>
  </si>
  <si>
    <t>Trabzon</t>
  </si>
  <si>
    <t>Erzurum</t>
  </si>
  <si>
    <t>Gaziantep</t>
  </si>
  <si>
    <t>Adıyaman</t>
  </si>
  <si>
    <t>Ağrı Ahmed-i Hani</t>
  </si>
  <si>
    <t>Amasya Merzifon</t>
  </si>
  <si>
    <t>Balıkesir Koca Seyit</t>
  </si>
  <si>
    <t>Balıkesir Merkez</t>
  </si>
  <si>
    <t>Batman</t>
  </si>
  <si>
    <t>Bingöl</t>
  </si>
  <si>
    <t>Bursa Yenişehir</t>
  </si>
  <si>
    <t>Çanakkale</t>
  </si>
  <si>
    <t>Çanakkale Gökçeada</t>
  </si>
  <si>
    <t>Denizli Çardak</t>
  </si>
  <si>
    <t>Diyarbakır</t>
  </si>
  <si>
    <t>Elazığ</t>
  </si>
  <si>
    <t>Erzincan</t>
  </si>
  <si>
    <t>Hatay</t>
  </si>
  <si>
    <t>Isparta Süleyman Demirel</t>
  </si>
  <si>
    <t>Kahramanmaraş</t>
  </si>
  <si>
    <t>Kars Harakani</t>
  </si>
  <si>
    <t>Kastamonu</t>
  </si>
  <si>
    <t>Kayseri</t>
  </si>
  <si>
    <t>Kocaeli Cengiz Topel</t>
  </si>
  <si>
    <t>Konya</t>
  </si>
  <si>
    <t>Malatya</t>
  </si>
  <si>
    <t>Mardin</t>
  </si>
  <si>
    <t>Kapadokya</t>
  </si>
  <si>
    <t>Ordu-Giresun</t>
  </si>
  <si>
    <t>Samsun Çarşamba</t>
  </si>
  <si>
    <t>Siirt</t>
  </si>
  <si>
    <t>Sinop</t>
  </si>
  <si>
    <t>Sivas Nuri Demirağ</t>
  </si>
  <si>
    <t>Şırnak Şerafettin Elçi</t>
  </si>
  <si>
    <t>Tokat</t>
  </si>
  <si>
    <t>Uşak</t>
  </si>
  <si>
    <t>Van Ferit Melen</t>
  </si>
  <si>
    <t>DHMİ TOPLAMI</t>
  </si>
  <si>
    <t>TÜRKİYE GENELİ</t>
  </si>
  <si>
    <t>OVERFLIGHT</t>
  </si>
  <si>
    <t>TÜRKİYE GENELİ OVERFLIGHT DAHİL</t>
  </si>
  <si>
    <t>İstanbul Sabiha Gökçen(*)</t>
  </si>
  <si>
    <t>Gazipaşa Alanya(*)</t>
  </si>
  <si>
    <t>Aydın Çıldır(*)</t>
  </si>
  <si>
    <t>Eskişehir Hasan Polatkan(*)</t>
  </si>
  <si>
    <t>Zafer(*)</t>
  </si>
  <si>
    <t>Zonguldak Çaycuma(*)</t>
  </si>
  <si>
    <t>YOLCU TRAFİĞİ (Gelen-Giden)</t>
  </si>
  <si>
    <t>DHMİ DİREKT TRANSİT</t>
  </si>
  <si>
    <t>DİĞER DİREKT TRANSİT</t>
  </si>
  <si>
    <t>TÜRKİYE GENELİ DİREKT TRANSİT</t>
  </si>
  <si>
    <t>TÜRKİYE GENELİ DİREKT TRANSİT DAHİL</t>
  </si>
  <si>
    <t xml:space="preserve">   TİCARİ  UÇAK TRAFİĞİ</t>
  </si>
  <si>
    <t>YÜK TRAFİĞİ ( Bagaj+Kargo+Posta) (TON)</t>
  </si>
  <si>
    <t xml:space="preserve"> </t>
  </si>
  <si>
    <t>Iğdır Şehit Bülent Aydın</t>
  </si>
  <si>
    <t>Hakkari Yüksekova Selahaddin Eyyubi</t>
  </si>
  <si>
    <t>İstanbul(*)</t>
  </si>
  <si>
    <t xml:space="preserve">Muş Sultan Alparslan </t>
  </si>
  <si>
    <t>Tekirdağ Çorlu Atatürk</t>
  </si>
  <si>
    <t>(*)İşaretli havalimanlarından  Zonguldak Çaycuma,Gazipaşa Alanya,Zafer ve Aydın Çıldır Havalimanları DHMİ denetimli özel şirket tarafından işletilmektedir. İstanbul Sabiha Gökçen Havalimanı Savunma Sanayii Başkanlığı denetiminde özel şirket tarafından,Eskişehir Hasan Polatkan Havalimanı, Eskişehir Teknik Üniversitesi tarafından, İstanbul Havalimanı DHMİ denetimi ve gözetimi altında özel şirket tarafından işletilmekte olduğundan DHMİ toplamında hariç tutulmuştur.</t>
  </si>
  <si>
    <t>(**) Yıl içerisinde geçmiş aylarda yapılan revizeler mevcut ay verilerine yansıtılmıştır.</t>
  </si>
  <si>
    <t xml:space="preserve"> 2020/2019 (%)</t>
  </si>
  <si>
    <t>Şanlıurfa GAP</t>
  </si>
  <si>
    <t xml:space="preserve">2019 YILI TEMMUZ SONU
</t>
  </si>
  <si>
    <t>2020 YILI TEMMUZ SONU
(Kesin Olmayan)</t>
  </si>
</sst>
</file>

<file path=xl/styles.xml><?xml version="1.0" encoding="utf-8"?>
<styleSheet xmlns="http://schemas.openxmlformats.org/spreadsheetml/2006/main">
  <numFmts count="1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00\ _T_L_-;\-* #,##0.00\ _T_L_-;_-* &quot;-&quot;??\ _T_L_-;_-@_-"/>
    <numFmt numFmtId="165" formatCode="_-* #,##0\ _T_L_-;\-* #,##0\ _T_L_-;_-* &quot;-&quot;??\ _T_L_-;_-@_-"/>
    <numFmt numFmtId="166" formatCode="#,##0.0"/>
    <numFmt numFmtId="167" formatCode="#,##0_ ;\-#,##0\ "/>
    <numFmt numFmtId="168" formatCode="0.0"/>
    <numFmt numFmtId="169" formatCode="0;;;@"/>
  </numFmts>
  <fonts count="45">
    <font>
      <sz val="11"/>
      <color theme="1"/>
      <name val="Calibri"/>
      <family val="2"/>
    </font>
    <font>
      <sz val="11"/>
      <color indexed="8"/>
      <name val="Calibri"/>
      <family val="2"/>
    </font>
    <font>
      <sz val="11"/>
      <color indexed="9"/>
      <name val="Calibri"/>
      <family val="2"/>
    </font>
    <font>
      <b/>
      <sz val="11"/>
      <color indexed="8"/>
      <name val="Tahoma"/>
      <family val="2"/>
    </font>
    <font>
      <b/>
      <sz val="11"/>
      <color indexed="9"/>
      <name val="Tahoma"/>
      <family val="2"/>
    </font>
    <font>
      <b/>
      <sz val="10"/>
      <color indexed="9"/>
      <name val="Tahoma"/>
      <family val="2"/>
    </font>
    <font>
      <sz val="10"/>
      <name val="Arial Tur"/>
      <family val="0"/>
    </font>
    <font>
      <b/>
      <sz val="8"/>
      <color indexed="8"/>
      <name val="Tahoma"/>
      <family val="2"/>
    </font>
    <font>
      <b/>
      <sz val="9.5"/>
      <color indexed="8"/>
      <name val="Tahoma"/>
      <family val="2"/>
    </font>
    <font>
      <b/>
      <sz val="9.5"/>
      <color indexed="10"/>
      <name val="Tahoma"/>
      <family val="2"/>
    </font>
    <font>
      <b/>
      <sz val="9.5"/>
      <color indexed="9"/>
      <name val="Tahoma"/>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i/>
      <sz val="11"/>
      <color rgb="FF7F7F7F"/>
      <name val="Calibri"/>
      <family val="2"/>
    </font>
    <font>
      <sz val="18"/>
      <color theme="3"/>
      <name val="Calibri Light"/>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5700"/>
      <name val="Calibri"/>
      <family val="2"/>
    </font>
    <font>
      <b/>
      <sz val="11"/>
      <color theme="1"/>
      <name val="Calibri"/>
      <family val="2"/>
    </font>
    <font>
      <sz val="11"/>
      <color rgb="FFFF0000"/>
      <name val="Calibri"/>
      <family val="2"/>
    </font>
    <font>
      <sz val="11"/>
      <color theme="0"/>
      <name val="Calibri"/>
      <family val="2"/>
    </font>
    <font>
      <b/>
      <sz val="10"/>
      <color theme="0"/>
      <name val="Tahoma"/>
      <family val="2"/>
    </font>
    <font>
      <b/>
      <sz val="9.5"/>
      <color theme="0"/>
      <name val="Tahoma"/>
      <family val="2"/>
    </font>
    <font>
      <b/>
      <sz val="11"/>
      <color theme="1"/>
      <name val="Tahoma"/>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00000"/>
        <bgColor indexed="64"/>
      </patternFill>
    </fill>
    <fill>
      <patternFill patternType="solid">
        <fgColor theme="0"/>
        <bgColor indexed="64"/>
      </patternFill>
    </fill>
    <fill>
      <patternFill patternType="solid">
        <fgColor theme="0"/>
        <bgColor indexed="64"/>
      </patternFill>
    </fill>
    <fill>
      <patternFill patternType="solid">
        <fgColor theme="6" tint="-0.4999699890613556"/>
        <bgColor indexed="64"/>
      </patternFill>
    </fill>
    <fill>
      <patternFill patternType="solid">
        <fgColor theme="6" tint="-0.4999699890613556"/>
        <bgColor indexed="64"/>
      </patternFill>
    </fill>
    <fill>
      <patternFill patternType="solid">
        <fgColor rgb="FFC00000"/>
        <bgColor indexed="64"/>
      </patternFill>
    </fill>
    <fill>
      <patternFill patternType="solid">
        <fgColor theme="3" tint="-0.4999699890613556"/>
        <bgColor indexed="64"/>
      </patternFill>
    </fill>
  </fills>
  <borders count="2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right/>
      <top/>
      <bottom style="thin"/>
    </border>
    <border>
      <left/>
      <right style="medium"/>
      <top/>
      <bottom style="thin"/>
    </border>
    <border>
      <left/>
      <right style="medium"/>
      <top/>
      <bottom/>
    </border>
    <border>
      <left style="medium"/>
      <right/>
      <top/>
      <bottom/>
    </border>
    <border>
      <left style="medium"/>
      <right/>
      <top/>
      <bottom style="medium"/>
    </border>
    <border>
      <left/>
      <right/>
      <top style="medium"/>
      <bottom style="medium"/>
    </border>
    <border>
      <left/>
      <right/>
      <top/>
      <bottom style="medium"/>
    </border>
    <border>
      <left/>
      <right style="medium"/>
      <top/>
      <bottom style="medium"/>
    </border>
    <border>
      <left/>
      <right/>
      <top style="medium"/>
      <bottom/>
    </border>
    <border>
      <left style="medium"/>
      <right/>
      <top style="medium"/>
      <bottom/>
    </border>
    <border>
      <left/>
      <right style="medium"/>
      <top style="medium"/>
      <bottom/>
    </border>
    <border>
      <left style="medium"/>
      <right/>
      <top/>
      <bottom style="thin"/>
    </border>
    <border>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1" fillId="0" borderId="4" applyNumberFormat="0" applyFill="0" applyAlignment="0" applyProtection="0"/>
    <xf numFmtId="0" fontId="31" fillId="0" borderId="0" applyNumberFormat="0" applyFill="0" applyBorder="0" applyAlignment="0" applyProtection="0"/>
    <xf numFmtId="41" fontId="0" fillId="0" borderId="0" applyFont="0" applyFill="0" applyBorder="0" applyAlignment="0" applyProtection="0"/>
    <xf numFmtId="164" fontId="6" fillId="0" borderId="0" applyFont="0" applyFill="0" applyBorder="0" applyAlignment="0" applyProtection="0"/>
    <xf numFmtId="0" fontId="32" fillId="20" borderId="5" applyNumberFormat="0" applyAlignment="0" applyProtection="0"/>
    <xf numFmtId="0" fontId="33" fillId="21" borderId="6" applyNumberFormat="0" applyAlignment="0" applyProtection="0"/>
    <xf numFmtId="0" fontId="34" fillId="20" borderId="6" applyNumberFormat="0" applyAlignment="0" applyProtection="0"/>
    <xf numFmtId="0" fontId="35" fillId="22" borderId="7" applyNumberFormat="0" applyAlignment="0" applyProtection="0"/>
    <xf numFmtId="0" fontId="36" fillId="23" borderId="0" applyNumberFormat="0" applyBorder="0" applyAlignment="0" applyProtection="0"/>
    <xf numFmtId="0" fontId="37" fillId="24" borderId="0" applyNumberFormat="0" applyBorder="0" applyAlignment="0" applyProtection="0"/>
    <xf numFmtId="0" fontId="6" fillId="0" borderId="0">
      <alignment/>
      <protection/>
    </xf>
    <xf numFmtId="0" fontId="0" fillId="25" borderId="8" applyNumberFormat="0" applyFont="0" applyAlignment="0" applyProtection="0"/>
    <xf numFmtId="0" fontId="38"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0" fillId="0" borderId="0" applyFont="0" applyFill="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41" fillId="31" borderId="0" applyNumberFormat="0" applyBorder="0" applyAlignment="0" applyProtection="0"/>
    <xf numFmtId="0" fontId="41" fillId="32"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cellStyleXfs>
  <cellXfs count="64">
    <xf numFmtId="0" fontId="0" fillId="0" borderId="0" xfId="0" applyFont="1" applyAlignment="1">
      <alignment/>
    </xf>
    <xf numFmtId="2" fontId="5" fillId="33" borderId="10" xfId="56" applyNumberFormat="1" applyFont="1" applyFill="1" applyBorder="1" applyAlignment="1">
      <alignment horizontal="right" vertical="center"/>
    </xf>
    <xf numFmtId="2" fontId="5" fillId="33" borderId="11" xfId="56" applyNumberFormat="1" applyFont="1" applyFill="1" applyBorder="1" applyAlignment="1">
      <alignment horizontal="right" vertical="center"/>
    </xf>
    <xf numFmtId="3" fontId="8" fillId="34" borderId="0" xfId="41" applyNumberFormat="1" applyFont="1" applyFill="1" applyBorder="1" applyAlignment="1">
      <alignment horizontal="right" vertical="center"/>
    </xf>
    <xf numFmtId="3" fontId="9" fillId="34" borderId="0" xfId="41" applyNumberFormat="1" applyFont="1" applyFill="1" applyBorder="1" applyAlignment="1">
      <alignment horizontal="right" vertical="center"/>
    </xf>
    <xf numFmtId="3" fontId="9" fillId="34" borderId="12" xfId="41" applyNumberFormat="1" applyFont="1" applyFill="1" applyBorder="1" applyAlignment="1">
      <alignment horizontal="right" vertical="center"/>
    </xf>
    <xf numFmtId="165" fontId="7" fillId="16" borderId="13" xfId="41" applyNumberFormat="1" applyFont="1" applyFill="1" applyBorder="1" applyAlignment="1">
      <alignment horizontal="left"/>
    </xf>
    <xf numFmtId="3" fontId="8" fillId="16" borderId="0" xfId="41" applyNumberFormat="1" applyFont="1" applyFill="1" applyBorder="1" applyAlignment="1">
      <alignment horizontal="right" vertical="center"/>
    </xf>
    <xf numFmtId="3" fontId="9" fillId="16" borderId="0" xfId="41" applyNumberFormat="1" applyFont="1" applyFill="1" applyBorder="1" applyAlignment="1">
      <alignment horizontal="right" vertical="center"/>
    </xf>
    <xf numFmtId="3" fontId="9" fillId="16" borderId="12" xfId="41" applyNumberFormat="1" applyFont="1" applyFill="1" applyBorder="1" applyAlignment="1">
      <alignment horizontal="right" vertical="center"/>
    </xf>
    <xf numFmtId="165" fontId="7" fillId="35" borderId="13" xfId="41" applyNumberFormat="1" applyFont="1" applyFill="1" applyBorder="1" applyAlignment="1">
      <alignment horizontal="left"/>
    </xf>
    <xf numFmtId="0" fontId="42" fillId="36" borderId="13" xfId="41" applyNumberFormat="1" applyFont="1" applyFill="1" applyBorder="1" applyAlignment="1">
      <alignment horizontal="left" vertical="center"/>
    </xf>
    <xf numFmtId="3" fontId="10" fillId="37" borderId="0" xfId="41" applyNumberFormat="1" applyFont="1" applyFill="1" applyBorder="1" applyAlignment="1">
      <alignment horizontal="right" vertical="center"/>
    </xf>
    <xf numFmtId="166" fontId="10" fillId="37" borderId="0" xfId="63" applyNumberFormat="1" applyFont="1" applyFill="1" applyBorder="1" applyAlignment="1">
      <alignment horizontal="right" vertical="center"/>
    </xf>
    <xf numFmtId="0" fontId="5" fillId="38" borderId="13" xfId="41" applyNumberFormat="1" applyFont="1" applyFill="1" applyBorder="1" applyAlignment="1">
      <alignment horizontal="left" vertical="center"/>
    </xf>
    <xf numFmtId="3" fontId="10" fillId="33" borderId="0" xfId="41" applyNumberFormat="1" applyFont="1" applyFill="1" applyBorder="1" applyAlignment="1">
      <alignment horizontal="right" vertical="center"/>
    </xf>
    <xf numFmtId="166" fontId="10" fillId="33" borderId="0" xfId="63" applyNumberFormat="1" applyFont="1" applyFill="1" applyBorder="1" applyAlignment="1">
      <alignment horizontal="right" vertical="center"/>
    </xf>
    <xf numFmtId="166" fontId="10" fillId="33" borderId="12" xfId="63" applyNumberFormat="1" applyFont="1" applyFill="1" applyBorder="1" applyAlignment="1">
      <alignment horizontal="right" vertical="center"/>
    </xf>
    <xf numFmtId="0" fontId="5" fillId="39" borderId="14" xfId="56" applyNumberFormat="1" applyFont="1" applyFill="1" applyBorder="1" applyAlignment="1">
      <alignment horizontal="left" vertical="center"/>
    </xf>
    <xf numFmtId="167" fontId="10" fillId="39" borderId="0" xfId="59" applyNumberFormat="1" applyFont="1" applyFill="1" applyBorder="1" applyAlignment="1">
      <alignment vertical="center"/>
    </xf>
    <xf numFmtId="0" fontId="5" fillId="38" borderId="14" xfId="48" applyNumberFormat="1" applyFont="1" applyFill="1" applyBorder="1" applyAlignment="1">
      <alignment horizontal="left" vertical="center"/>
      <protection/>
    </xf>
    <xf numFmtId="3" fontId="10" fillId="33" borderId="15" xfId="48" applyNumberFormat="1" applyFont="1" applyFill="1" applyBorder="1" applyAlignment="1">
      <alignment/>
      <protection/>
    </xf>
    <xf numFmtId="3" fontId="5" fillId="37" borderId="0" xfId="41" applyNumberFormat="1" applyFont="1" applyFill="1" applyBorder="1" applyAlignment="1">
      <alignment horizontal="right" vertical="center"/>
    </xf>
    <xf numFmtId="166" fontId="5" fillId="37" borderId="0" xfId="63" applyNumberFormat="1" applyFont="1" applyFill="1" applyBorder="1" applyAlignment="1">
      <alignment horizontal="right" vertical="center"/>
    </xf>
    <xf numFmtId="3" fontId="5" fillId="33" borderId="0" xfId="41" applyNumberFormat="1" applyFont="1" applyFill="1" applyBorder="1" applyAlignment="1">
      <alignment horizontal="right" vertical="center"/>
    </xf>
    <xf numFmtId="166" fontId="5" fillId="33" borderId="0" xfId="63" applyNumberFormat="1" applyFont="1" applyFill="1" applyBorder="1" applyAlignment="1">
      <alignment horizontal="right" vertical="center"/>
    </xf>
    <xf numFmtId="165" fontId="10" fillId="16" borderId="13" xfId="59" applyNumberFormat="1" applyFont="1" applyFill="1" applyBorder="1" applyAlignment="1">
      <alignment vertical="center"/>
    </xf>
    <xf numFmtId="165" fontId="10" fillId="16" borderId="0" xfId="59" applyNumberFormat="1" applyFont="1" applyFill="1" applyBorder="1" applyAlignment="1">
      <alignment vertical="center"/>
    </xf>
    <xf numFmtId="165" fontId="10" fillId="16" borderId="12" xfId="59" applyNumberFormat="1" applyFont="1" applyFill="1" applyBorder="1" applyAlignment="1">
      <alignment vertical="center"/>
    </xf>
    <xf numFmtId="165" fontId="10" fillId="16" borderId="14" xfId="59" applyNumberFormat="1" applyFont="1" applyFill="1" applyBorder="1" applyAlignment="1">
      <alignment vertical="center"/>
    </xf>
    <xf numFmtId="165" fontId="10" fillId="16" borderId="16" xfId="59" applyNumberFormat="1" applyFont="1" applyFill="1" applyBorder="1" applyAlignment="1">
      <alignment vertical="center"/>
    </xf>
    <xf numFmtId="165" fontId="10" fillId="16" borderId="17" xfId="59" applyNumberFormat="1" applyFont="1" applyFill="1" applyBorder="1" applyAlignment="1">
      <alignment vertical="center"/>
    </xf>
    <xf numFmtId="3" fontId="43" fillId="37" borderId="0" xfId="41" applyNumberFormat="1" applyFont="1" applyFill="1" applyBorder="1" applyAlignment="1">
      <alignment horizontal="right" vertical="center"/>
    </xf>
    <xf numFmtId="3" fontId="10" fillId="33" borderId="15" xfId="48" applyNumberFormat="1" applyFont="1" applyFill="1" applyBorder="1" applyAlignment="1">
      <alignment horizontal="right"/>
      <protection/>
    </xf>
    <xf numFmtId="3" fontId="10" fillId="33" borderId="18" xfId="41" applyNumberFormat="1" applyFont="1" applyFill="1" applyBorder="1" applyAlignment="1">
      <alignment horizontal="right" vertical="center"/>
    </xf>
    <xf numFmtId="166" fontId="10" fillId="37" borderId="12" xfId="63" applyNumberFormat="1" applyFont="1" applyFill="1" applyBorder="1" applyAlignment="1">
      <alignment horizontal="right" vertical="center"/>
    </xf>
    <xf numFmtId="0" fontId="0" fillId="0" borderId="0" xfId="0" applyBorder="1" applyAlignment="1">
      <alignment/>
    </xf>
    <xf numFmtId="0" fontId="0" fillId="0" borderId="13" xfId="0" applyBorder="1" applyAlignment="1">
      <alignment/>
    </xf>
    <xf numFmtId="1" fontId="0" fillId="0" borderId="0" xfId="0" applyNumberFormat="1" applyAlignment="1">
      <alignment/>
    </xf>
    <xf numFmtId="168" fontId="0" fillId="0" borderId="0" xfId="0" applyNumberFormat="1" applyAlignment="1">
      <alignment/>
    </xf>
    <xf numFmtId="0" fontId="0" fillId="0" borderId="0" xfId="0" applyAlignment="1">
      <alignment vertical="center"/>
    </xf>
    <xf numFmtId="165" fontId="10" fillId="16" borderId="13" xfId="59" applyNumberFormat="1" applyFont="1" applyFill="1" applyBorder="1" applyAlignment="1">
      <alignment horizontal="center" vertical="center"/>
    </xf>
    <xf numFmtId="165" fontId="10" fillId="16" borderId="0" xfId="59" applyNumberFormat="1" applyFont="1" applyFill="1" applyBorder="1" applyAlignment="1">
      <alignment horizontal="center" vertical="center"/>
    </xf>
    <xf numFmtId="165" fontId="10" fillId="16" borderId="12" xfId="59" applyNumberFormat="1" applyFont="1" applyFill="1" applyBorder="1" applyAlignment="1">
      <alignment horizontal="center" vertical="center"/>
    </xf>
    <xf numFmtId="165" fontId="10" fillId="16" borderId="14" xfId="59" applyNumberFormat="1" applyFont="1" applyFill="1" applyBorder="1" applyAlignment="1">
      <alignment horizontal="center" vertical="center"/>
    </xf>
    <xf numFmtId="165" fontId="10" fillId="16" borderId="16" xfId="59" applyNumberFormat="1" applyFont="1" applyFill="1" applyBorder="1" applyAlignment="1">
      <alignment horizontal="center" vertical="center"/>
    </xf>
    <xf numFmtId="165" fontId="10" fillId="16" borderId="17" xfId="59" applyNumberFormat="1" applyFont="1" applyFill="1" applyBorder="1" applyAlignment="1">
      <alignment horizontal="center" vertical="center"/>
    </xf>
    <xf numFmtId="0" fontId="0" fillId="0" borderId="18" xfId="0" applyBorder="1" applyAlignment="1">
      <alignment horizontal="left" wrapText="1"/>
    </xf>
    <xf numFmtId="165" fontId="44" fillId="16" borderId="19" xfId="56" applyNumberFormat="1" applyFont="1" applyFill="1" applyBorder="1" applyAlignment="1">
      <alignment horizontal="center" vertical="center"/>
    </xf>
    <xf numFmtId="165" fontId="44" fillId="16" borderId="18" xfId="56" applyNumberFormat="1" applyFont="1" applyFill="1" applyBorder="1" applyAlignment="1">
      <alignment horizontal="center" vertical="center"/>
    </xf>
    <xf numFmtId="165" fontId="44" fillId="16" borderId="20" xfId="56" applyNumberFormat="1" applyFont="1" applyFill="1" applyBorder="1" applyAlignment="1">
      <alignment horizontal="center" vertical="center"/>
    </xf>
    <xf numFmtId="165" fontId="4" fillId="33" borderId="13" xfId="56" applyNumberFormat="1" applyFont="1" applyFill="1" applyBorder="1" applyAlignment="1">
      <alignment horizontal="left" vertical="center"/>
    </xf>
    <xf numFmtId="165" fontId="4" fillId="33" borderId="21" xfId="56" applyNumberFormat="1" applyFont="1" applyFill="1" applyBorder="1" applyAlignment="1">
      <alignment horizontal="left" vertical="center"/>
    </xf>
    <xf numFmtId="0" fontId="5" fillId="33" borderId="0" xfId="56" applyFont="1" applyFill="1" applyBorder="1" applyAlignment="1" applyProtection="1">
      <alignment horizontal="center" vertical="center" wrapText="1"/>
      <protection/>
    </xf>
    <xf numFmtId="0" fontId="5" fillId="33" borderId="0" xfId="56" applyFont="1" applyFill="1" applyBorder="1" applyAlignment="1" applyProtection="1">
      <alignment horizontal="center" vertical="center"/>
      <protection/>
    </xf>
    <xf numFmtId="0" fontId="5" fillId="33" borderId="12" xfId="56" applyFont="1" applyFill="1" applyBorder="1" applyAlignment="1" applyProtection="1">
      <alignment horizontal="center" vertical="center"/>
      <protection/>
    </xf>
    <xf numFmtId="166" fontId="10" fillId="39" borderId="16" xfId="59" applyNumberFormat="1" applyFont="1" applyFill="1" applyBorder="1" applyAlignment="1">
      <alignment horizontal="right" vertical="center"/>
    </xf>
    <xf numFmtId="166" fontId="10" fillId="39" borderId="17" xfId="59" applyNumberFormat="1" applyFont="1" applyFill="1" applyBorder="1" applyAlignment="1">
      <alignment horizontal="right" vertical="center"/>
    </xf>
    <xf numFmtId="166" fontId="10" fillId="33" borderId="18" xfId="63" applyNumberFormat="1" applyFont="1" applyFill="1" applyBorder="1" applyAlignment="1">
      <alignment horizontal="right" vertical="center"/>
    </xf>
    <xf numFmtId="166" fontId="10" fillId="33" borderId="20" xfId="63" applyNumberFormat="1" applyFont="1" applyFill="1" applyBorder="1" applyAlignment="1">
      <alignment horizontal="right" vertical="center"/>
    </xf>
    <xf numFmtId="166" fontId="10" fillId="33" borderId="15" xfId="48" applyNumberFormat="1" applyFont="1" applyFill="1" applyBorder="1" applyAlignment="1">
      <alignment horizontal="right"/>
      <protection/>
    </xf>
    <xf numFmtId="166" fontId="10" fillId="33" borderId="22" xfId="48" applyNumberFormat="1" applyFont="1" applyFill="1" applyBorder="1" applyAlignment="1">
      <alignment horizontal="right"/>
      <protection/>
    </xf>
    <xf numFmtId="165" fontId="4" fillId="33" borderId="13" xfId="56" applyNumberFormat="1" applyFont="1" applyFill="1" applyBorder="1" applyAlignment="1">
      <alignment horizontal="center" vertical="center"/>
    </xf>
    <xf numFmtId="165" fontId="4" fillId="33" borderId="21" xfId="56" applyNumberFormat="1" applyFont="1" applyFill="1" applyBorder="1" applyAlignment="1">
      <alignment horizontal="center" vertic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Binlik Ayracı 2" xfId="41"/>
    <cellStyle name="Çıkış" xfId="42"/>
    <cellStyle name="Giriş" xfId="43"/>
    <cellStyle name="Hesaplama" xfId="44"/>
    <cellStyle name="İşaretli Hücre" xfId="45"/>
    <cellStyle name="İyi" xfId="46"/>
    <cellStyle name="Kötü" xfId="47"/>
    <cellStyle name="Normal 2" xfId="48"/>
    <cellStyle name="Not" xfId="49"/>
    <cellStyle name="Nötr" xfId="50"/>
    <cellStyle name="Currency" xfId="51"/>
    <cellStyle name="Currency [0]" xfId="52"/>
    <cellStyle name="Toplam" xfId="53"/>
    <cellStyle name="Uyarı Metni" xfId="54"/>
    <cellStyle name="Comma" xfId="55"/>
    <cellStyle name="Vurgu1" xfId="56"/>
    <cellStyle name="Vurgu2" xfId="57"/>
    <cellStyle name="Vurgu3" xfId="58"/>
    <cellStyle name="Vurgu4" xfId="59"/>
    <cellStyle name="Vurgu5" xfId="60"/>
    <cellStyle name="Vurgu6" xfId="61"/>
    <cellStyle name="Percent" xfId="62"/>
    <cellStyle name="Yüzde 2" xfId="63"/>
  </cellStyles>
  <dxfs count="27">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
      <numFmt numFmtId="169" formatCode="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J67"/>
  <sheetViews>
    <sheetView tabSelected="1" zoomScale="80" zoomScaleNormal="80" zoomScalePageLayoutView="0" workbookViewId="0" topLeftCell="A1">
      <selection activeCell="M18" sqref="M18"/>
    </sheetView>
  </sheetViews>
  <sheetFormatPr defaultColWidth="9.140625" defaultRowHeight="15"/>
  <cols>
    <col min="1" max="1" width="41.140625" style="0" bestFit="1" customWidth="1"/>
    <col min="2" max="10" width="14.28125" style="0" customWidth="1"/>
  </cols>
  <sheetData>
    <row r="1" spans="1:10" ht="25.5" customHeight="1">
      <c r="A1" s="48" t="s">
        <v>59</v>
      </c>
      <c r="B1" s="49"/>
      <c r="C1" s="49"/>
      <c r="D1" s="49"/>
      <c r="E1" s="49"/>
      <c r="F1" s="49"/>
      <c r="G1" s="49"/>
      <c r="H1" s="49"/>
      <c r="I1" s="49"/>
      <c r="J1" s="50"/>
    </row>
    <row r="2" spans="1:10" ht="35.25" customHeight="1">
      <c r="A2" s="62" t="s">
        <v>1</v>
      </c>
      <c r="B2" s="53" t="s">
        <v>76</v>
      </c>
      <c r="C2" s="53"/>
      <c r="D2" s="53"/>
      <c r="E2" s="53" t="s">
        <v>77</v>
      </c>
      <c r="F2" s="53"/>
      <c r="G2" s="53"/>
      <c r="H2" s="54" t="s">
        <v>74</v>
      </c>
      <c r="I2" s="54"/>
      <c r="J2" s="55"/>
    </row>
    <row r="3" spans="1:10" ht="15">
      <c r="A3" s="63"/>
      <c r="B3" s="1" t="s">
        <v>2</v>
      </c>
      <c r="C3" s="1" t="s">
        <v>3</v>
      </c>
      <c r="D3" s="1" t="s">
        <v>4</v>
      </c>
      <c r="E3" s="1" t="s">
        <v>2</v>
      </c>
      <c r="F3" s="1" t="s">
        <v>3</v>
      </c>
      <c r="G3" s="1" t="s">
        <v>4</v>
      </c>
      <c r="H3" s="1" t="s">
        <v>2</v>
      </c>
      <c r="I3" s="1" t="s">
        <v>3</v>
      </c>
      <c r="J3" s="2" t="s">
        <v>4</v>
      </c>
    </row>
    <row r="4" spans="1:10" ht="15">
      <c r="A4" s="10" t="s">
        <v>5</v>
      </c>
      <c r="B4" s="3">
        <v>4236203</v>
      </c>
      <c r="C4" s="3">
        <v>11876601</v>
      </c>
      <c r="D4" s="3">
        <f>SUM(B4:C4)</f>
        <v>16112804</v>
      </c>
      <c r="E4" s="3">
        <v>0</v>
      </c>
      <c r="F4" s="3">
        <v>0</v>
      </c>
      <c r="G4" s="3">
        <f>SUM(E4:F4)</f>
        <v>0</v>
      </c>
      <c r="H4" s="4">
        <f>+_xlfn.IFERROR(((E4-B4)/B4)*100,0)</f>
        <v>-100</v>
      </c>
      <c r="I4" s="4">
        <f>+_xlfn.IFERROR(((F4-C4)/C4)*100,0)</f>
        <v>-100</v>
      </c>
      <c r="J4" s="5">
        <f>+_xlfn.IFERROR(((G4-D4)/D4)*100,0)</f>
        <v>-100</v>
      </c>
    </row>
    <row r="5" spans="1:10" ht="15">
      <c r="A5" s="6" t="s">
        <v>69</v>
      </c>
      <c r="B5" s="7">
        <v>5646448</v>
      </c>
      <c r="C5" s="7">
        <v>16612856</v>
      </c>
      <c r="D5" s="7">
        <f>+B5+C5</f>
        <v>22259304</v>
      </c>
      <c r="E5" s="7">
        <v>4373006</v>
      </c>
      <c r="F5" s="7">
        <v>9934955</v>
      </c>
      <c r="G5" s="7">
        <f>+E5+F5</f>
        <v>14307961</v>
      </c>
      <c r="H5" s="8">
        <f>+_xlfn.IFERROR(((E5-B5)/B5)*100,0)</f>
        <v>-22.55297489678467</v>
      </c>
      <c r="I5" s="8">
        <f>+_xlfn.IFERROR(((F5-C5)/C5)*100,0)</f>
        <v>-40.19718824987106</v>
      </c>
      <c r="J5" s="9">
        <f>+_xlfn.IFERROR(((G5-D5)/D5)*100,0)</f>
        <v>-35.721435854418445</v>
      </c>
    </row>
    <row r="6" spans="1:10" ht="15">
      <c r="A6" s="10" t="s">
        <v>53</v>
      </c>
      <c r="B6" s="3">
        <v>12437796</v>
      </c>
      <c r="C6" s="3">
        <v>7704226</v>
      </c>
      <c r="D6" s="3">
        <f aca="true" t="shared" si="0" ref="D6:D59">SUM(B6:C6)</f>
        <v>20142022</v>
      </c>
      <c r="E6" s="3">
        <v>5736503</v>
      </c>
      <c r="F6" s="3">
        <v>3045457</v>
      </c>
      <c r="G6" s="3">
        <f aca="true" t="shared" si="1" ref="G6:G59">SUM(E6:F6)</f>
        <v>8781960</v>
      </c>
      <c r="H6" s="4">
        <f aca="true" t="shared" si="2" ref="H6:H59">+_xlfn.IFERROR(((E6-B6)/B6)*100,0)</f>
        <v>-53.87846046035809</v>
      </c>
      <c r="I6" s="4">
        <f aca="true" t="shared" si="3" ref="I6:I59">+_xlfn.IFERROR(((F6-C6)/C6)*100,0)</f>
        <v>-60.47030551803646</v>
      </c>
      <c r="J6" s="5">
        <f aca="true" t="shared" si="4" ref="J6:J59">+_xlfn.IFERROR(((G6-D6)/D6)*100,0)</f>
        <v>-56.39980931407978</v>
      </c>
    </row>
    <row r="7" spans="1:10" ht="15">
      <c r="A7" s="6" t="s">
        <v>6</v>
      </c>
      <c r="B7" s="7">
        <v>6960150</v>
      </c>
      <c r="C7" s="7">
        <v>1254560</v>
      </c>
      <c r="D7" s="7">
        <f t="shared" si="0"/>
        <v>8214710</v>
      </c>
      <c r="E7" s="7">
        <v>2606295</v>
      </c>
      <c r="F7" s="7">
        <v>500963</v>
      </c>
      <c r="G7" s="7">
        <f t="shared" si="1"/>
        <v>3107258</v>
      </c>
      <c r="H7" s="8">
        <f t="shared" si="2"/>
        <v>-62.55403978362535</v>
      </c>
      <c r="I7" s="8">
        <f t="shared" si="3"/>
        <v>-60.068629639076654</v>
      </c>
      <c r="J7" s="9">
        <f t="shared" si="4"/>
        <v>-62.1744650754561</v>
      </c>
    </row>
    <row r="8" spans="1:10" ht="15">
      <c r="A8" s="10" t="s">
        <v>7</v>
      </c>
      <c r="B8" s="3">
        <v>5410724</v>
      </c>
      <c r="C8" s="3">
        <v>1676044</v>
      </c>
      <c r="D8" s="3">
        <f t="shared" si="0"/>
        <v>7086768</v>
      </c>
      <c r="E8" s="3">
        <v>2462651</v>
      </c>
      <c r="F8" s="3">
        <v>506009</v>
      </c>
      <c r="G8" s="3">
        <f t="shared" si="1"/>
        <v>2968660</v>
      </c>
      <c r="H8" s="4">
        <f t="shared" si="2"/>
        <v>-54.485739801180024</v>
      </c>
      <c r="I8" s="4">
        <f t="shared" si="3"/>
        <v>-69.80932481486167</v>
      </c>
      <c r="J8" s="5">
        <f t="shared" si="4"/>
        <v>-58.10981818510215</v>
      </c>
    </row>
    <row r="9" spans="1:10" ht="15">
      <c r="A9" s="6" t="s">
        <v>8</v>
      </c>
      <c r="B9" s="7">
        <v>4033027</v>
      </c>
      <c r="C9" s="7">
        <v>14828737</v>
      </c>
      <c r="D9" s="7">
        <f t="shared" si="0"/>
        <v>18861764</v>
      </c>
      <c r="E9" s="7">
        <v>1678082</v>
      </c>
      <c r="F9" s="7">
        <v>1443361</v>
      </c>
      <c r="G9" s="7">
        <f t="shared" si="1"/>
        <v>3121443</v>
      </c>
      <c r="H9" s="8">
        <f t="shared" si="2"/>
        <v>-58.3915009743302</v>
      </c>
      <c r="I9" s="8">
        <f t="shared" si="3"/>
        <v>-90.26646031958082</v>
      </c>
      <c r="J9" s="9">
        <f t="shared" si="4"/>
        <v>-83.4509487023589</v>
      </c>
    </row>
    <row r="10" spans="1:10" ht="15">
      <c r="A10" s="10" t="s">
        <v>54</v>
      </c>
      <c r="B10" s="3">
        <v>278554</v>
      </c>
      <c r="C10" s="3">
        <v>318163</v>
      </c>
      <c r="D10" s="3">
        <f t="shared" si="0"/>
        <v>596717</v>
      </c>
      <c r="E10" s="3">
        <v>105456</v>
      </c>
      <c r="F10" s="3">
        <v>10253</v>
      </c>
      <c r="G10" s="3">
        <f t="shared" si="1"/>
        <v>115709</v>
      </c>
      <c r="H10" s="4">
        <f t="shared" si="2"/>
        <v>-62.14163142514557</v>
      </c>
      <c r="I10" s="4">
        <f t="shared" si="3"/>
        <v>-96.77743797990338</v>
      </c>
      <c r="J10" s="5">
        <f t="shared" si="4"/>
        <v>-80.60906593913028</v>
      </c>
    </row>
    <row r="11" spans="1:10" ht="15">
      <c r="A11" s="6" t="s">
        <v>9</v>
      </c>
      <c r="B11" s="7">
        <v>849270</v>
      </c>
      <c r="C11" s="7">
        <v>1756494</v>
      </c>
      <c r="D11" s="7">
        <f t="shared" si="0"/>
        <v>2605764</v>
      </c>
      <c r="E11" s="7">
        <v>308536</v>
      </c>
      <c r="F11" s="7">
        <v>50986</v>
      </c>
      <c r="G11" s="7">
        <f t="shared" si="1"/>
        <v>359522</v>
      </c>
      <c r="H11" s="8">
        <f t="shared" si="2"/>
        <v>-63.670446383364535</v>
      </c>
      <c r="I11" s="8">
        <f t="shared" si="3"/>
        <v>-97.09728584327644</v>
      </c>
      <c r="J11" s="9">
        <f t="shared" si="4"/>
        <v>-86.20281806026946</v>
      </c>
    </row>
    <row r="12" spans="1:10" ht="15">
      <c r="A12" s="10" t="s">
        <v>10</v>
      </c>
      <c r="B12" s="3">
        <v>1366804</v>
      </c>
      <c r="C12" s="3">
        <v>942326</v>
      </c>
      <c r="D12" s="3">
        <f t="shared" si="0"/>
        <v>2309130</v>
      </c>
      <c r="E12" s="3">
        <v>425819</v>
      </c>
      <c r="F12" s="3">
        <v>37615</v>
      </c>
      <c r="G12" s="3">
        <f t="shared" si="1"/>
        <v>463434</v>
      </c>
      <c r="H12" s="4">
        <f t="shared" si="2"/>
        <v>-68.84564282808654</v>
      </c>
      <c r="I12" s="4">
        <f t="shared" si="3"/>
        <v>-96.00828163501804</v>
      </c>
      <c r="J12" s="5">
        <f t="shared" si="4"/>
        <v>-79.93036338361202</v>
      </c>
    </row>
    <row r="13" spans="1:10" ht="15">
      <c r="A13" s="6" t="s">
        <v>11</v>
      </c>
      <c r="B13" s="7">
        <v>2536452</v>
      </c>
      <c r="C13" s="7">
        <v>425194</v>
      </c>
      <c r="D13" s="7">
        <f t="shared" si="0"/>
        <v>2961646</v>
      </c>
      <c r="E13" s="7">
        <v>1253001</v>
      </c>
      <c r="F13" s="7">
        <v>156783</v>
      </c>
      <c r="G13" s="7">
        <f t="shared" si="1"/>
        <v>1409784</v>
      </c>
      <c r="H13" s="8">
        <f t="shared" si="2"/>
        <v>-50.60024790534179</v>
      </c>
      <c r="I13" s="8">
        <f t="shared" si="3"/>
        <v>-63.126713923526665</v>
      </c>
      <c r="J13" s="9">
        <f t="shared" si="4"/>
        <v>-52.39863238212804</v>
      </c>
    </row>
    <row r="14" spans="1:10" ht="15">
      <c r="A14" s="10" t="s">
        <v>12</v>
      </c>
      <c r="B14" s="3">
        <v>1946880</v>
      </c>
      <c r="C14" s="3">
        <v>215870</v>
      </c>
      <c r="D14" s="3">
        <f t="shared" si="0"/>
        <v>2162750</v>
      </c>
      <c r="E14" s="3">
        <v>905862</v>
      </c>
      <c r="F14" s="3">
        <v>27516</v>
      </c>
      <c r="G14" s="3">
        <f t="shared" si="1"/>
        <v>933378</v>
      </c>
      <c r="H14" s="4">
        <f t="shared" si="2"/>
        <v>-53.47109220907298</v>
      </c>
      <c r="I14" s="4">
        <f t="shared" si="3"/>
        <v>-87.25343957011165</v>
      </c>
      <c r="J14" s="5">
        <f t="shared" si="4"/>
        <v>-56.84300080915501</v>
      </c>
    </row>
    <row r="15" spans="1:10" ht="15">
      <c r="A15" s="6" t="s">
        <v>13</v>
      </c>
      <c r="B15" s="7">
        <v>594939</v>
      </c>
      <c r="C15" s="7">
        <v>4961</v>
      </c>
      <c r="D15" s="7">
        <f t="shared" si="0"/>
        <v>599900</v>
      </c>
      <c r="E15" s="7">
        <v>278321</v>
      </c>
      <c r="F15" s="7">
        <v>1827</v>
      </c>
      <c r="G15" s="7">
        <f t="shared" si="1"/>
        <v>280148</v>
      </c>
      <c r="H15" s="8">
        <f t="shared" si="2"/>
        <v>-53.21856526467419</v>
      </c>
      <c r="I15" s="8">
        <f t="shared" si="3"/>
        <v>-63.17274742995364</v>
      </c>
      <c r="J15" s="9">
        <f t="shared" si="4"/>
        <v>-53.3008834805801</v>
      </c>
    </row>
    <row r="16" spans="1:10" ht="15">
      <c r="A16" s="10" t="s">
        <v>14</v>
      </c>
      <c r="B16" s="3">
        <v>1247593</v>
      </c>
      <c r="C16" s="3">
        <v>195033</v>
      </c>
      <c r="D16" s="3">
        <f t="shared" si="0"/>
        <v>1442626</v>
      </c>
      <c r="E16" s="3">
        <v>648757</v>
      </c>
      <c r="F16" s="3">
        <v>86895</v>
      </c>
      <c r="G16" s="3">
        <f t="shared" si="1"/>
        <v>735652</v>
      </c>
      <c r="H16" s="4">
        <f t="shared" si="2"/>
        <v>-47.99930746645741</v>
      </c>
      <c r="I16" s="4">
        <f t="shared" si="3"/>
        <v>-55.446001445909154</v>
      </c>
      <c r="J16" s="5">
        <f t="shared" si="4"/>
        <v>-49.00604869176072</v>
      </c>
    </row>
    <row r="17" spans="1:10" ht="15">
      <c r="A17" s="6" t="s">
        <v>15</v>
      </c>
      <c r="B17" s="7">
        <v>141300</v>
      </c>
      <c r="C17" s="7">
        <v>1024</v>
      </c>
      <c r="D17" s="7">
        <f t="shared" si="0"/>
        <v>142324</v>
      </c>
      <c r="E17" s="7">
        <v>74969</v>
      </c>
      <c r="F17" s="7">
        <v>1293</v>
      </c>
      <c r="G17" s="7">
        <f t="shared" si="1"/>
        <v>76262</v>
      </c>
      <c r="H17" s="8">
        <f t="shared" si="2"/>
        <v>-46.94338287331918</v>
      </c>
      <c r="I17" s="8">
        <f t="shared" si="3"/>
        <v>26.26953125</v>
      </c>
      <c r="J17" s="9">
        <f t="shared" si="4"/>
        <v>-46.41662685140946</v>
      </c>
    </row>
    <row r="18" spans="1:10" ht="15">
      <c r="A18" s="10" t="s">
        <v>16</v>
      </c>
      <c r="B18" s="3">
        <v>187974</v>
      </c>
      <c r="C18" s="3">
        <v>0</v>
      </c>
      <c r="D18" s="3">
        <f t="shared" si="0"/>
        <v>187974</v>
      </c>
      <c r="E18" s="3">
        <v>106719</v>
      </c>
      <c r="F18" s="3">
        <v>367</v>
      </c>
      <c r="G18" s="3">
        <f t="shared" si="1"/>
        <v>107086</v>
      </c>
      <c r="H18" s="4">
        <f t="shared" si="2"/>
        <v>-43.22672284464873</v>
      </c>
      <c r="I18" s="4">
        <f t="shared" si="3"/>
        <v>0</v>
      </c>
      <c r="J18" s="5">
        <f t="shared" si="4"/>
        <v>-43.03148307744688</v>
      </c>
    </row>
    <row r="19" spans="1:10" ht="15">
      <c r="A19" s="6" t="s">
        <v>17</v>
      </c>
      <c r="B19" s="7">
        <v>95734</v>
      </c>
      <c r="C19" s="7">
        <v>5996</v>
      </c>
      <c r="D19" s="7">
        <f t="shared" si="0"/>
        <v>101730</v>
      </c>
      <c r="E19" s="7">
        <v>48674</v>
      </c>
      <c r="F19" s="7">
        <v>3191</v>
      </c>
      <c r="G19" s="7">
        <f t="shared" si="1"/>
        <v>51865</v>
      </c>
      <c r="H19" s="8">
        <f t="shared" si="2"/>
        <v>-49.15703929638373</v>
      </c>
      <c r="I19" s="8">
        <f t="shared" si="3"/>
        <v>-46.78118745830553</v>
      </c>
      <c r="J19" s="9">
        <f t="shared" si="4"/>
        <v>-49.01700579966578</v>
      </c>
    </row>
    <row r="20" spans="1:10" ht="15">
      <c r="A20" s="10" t="s">
        <v>55</v>
      </c>
      <c r="B20" s="3">
        <v>0</v>
      </c>
      <c r="C20" s="3">
        <v>0</v>
      </c>
      <c r="D20" s="3"/>
      <c r="E20" s="3">
        <v>0</v>
      </c>
      <c r="F20" s="3">
        <v>0</v>
      </c>
      <c r="G20" s="3"/>
      <c r="H20" s="4">
        <f t="shared" si="2"/>
        <v>0</v>
      </c>
      <c r="I20" s="4">
        <f t="shared" si="3"/>
        <v>0</v>
      </c>
      <c r="J20" s="5">
        <f t="shared" si="4"/>
        <v>0</v>
      </c>
    </row>
    <row r="21" spans="1:10" ht="15">
      <c r="A21" s="6" t="s">
        <v>18</v>
      </c>
      <c r="B21" s="7">
        <v>203088</v>
      </c>
      <c r="C21" s="7">
        <v>3699</v>
      </c>
      <c r="D21" s="7">
        <f t="shared" si="0"/>
        <v>206787</v>
      </c>
      <c r="E21" s="7">
        <v>67178</v>
      </c>
      <c r="F21" s="7">
        <v>4039</v>
      </c>
      <c r="G21" s="7">
        <f t="shared" si="1"/>
        <v>71217</v>
      </c>
      <c r="H21" s="8">
        <f t="shared" si="2"/>
        <v>-66.92172851177814</v>
      </c>
      <c r="I21" s="8">
        <f t="shared" si="3"/>
        <v>9.191673425250068</v>
      </c>
      <c r="J21" s="9">
        <f t="shared" si="4"/>
        <v>-65.56021413338364</v>
      </c>
    </row>
    <row r="22" spans="1:10" ht="15">
      <c r="A22" s="10" t="s">
        <v>19</v>
      </c>
      <c r="B22" s="3">
        <v>0</v>
      </c>
      <c r="C22" s="3">
        <v>0</v>
      </c>
      <c r="D22" s="3"/>
      <c r="E22" s="3">
        <v>0</v>
      </c>
      <c r="F22" s="3">
        <v>0</v>
      </c>
      <c r="G22" s="3"/>
      <c r="H22" s="4">
        <f t="shared" si="2"/>
        <v>0</v>
      </c>
      <c r="I22" s="4">
        <f t="shared" si="3"/>
        <v>0</v>
      </c>
      <c r="J22" s="5">
        <f t="shared" si="4"/>
        <v>0</v>
      </c>
    </row>
    <row r="23" spans="1:10" ht="15">
      <c r="A23" s="6" t="s">
        <v>20</v>
      </c>
      <c r="B23" s="7">
        <v>322561</v>
      </c>
      <c r="C23" s="7">
        <v>873</v>
      </c>
      <c r="D23" s="7">
        <f t="shared" si="0"/>
        <v>323434</v>
      </c>
      <c r="E23" s="7">
        <v>175200</v>
      </c>
      <c r="F23" s="7">
        <v>967</v>
      </c>
      <c r="G23" s="7">
        <f t="shared" si="1"/>
        <v>176167</v>
      </c>
      <c r="H23" s="8">
        <f t="shared" si="2"/>
        <v>-45.68469219775484</v>
      </c>
      <c r="I23" s="8">
        <f t="shared" si="3"/>
        <v>10.767468499427263</v>
      </c>
      <c r="J23" s="9">
        <f t="shared" si="4"/>
        <v>-45.53231880383633</v>
      </c>
    </row>
    <row r="24" spans="1:10" ht="15">
      <c r="A24" s="10" t="s">
        <v>21</v>
      </c>
      <c r="B24" s="3">
        <v>118355</v>
      </c>
      <c r="C24" s="3">
        <v>560</v>
      </c>
      <c r="D24" s="3">
        <f t="shared" si="0"/>
        <v>118915</v>
      </c>
      <c r="E24" s="3">
        <v>65377</v>
      </c>
      <c r="F24" s="3">
        <v>0</v>
      </c>
      <c r="G24" s="3">
        <f t="shared" si="1"/>
        <v>65377</v>
      </c>
      <c r="H24" s="4">
        <f t="shared" si="2"/>
        <v>-44.76194499598665</v>
      </c>
      <c r="I24" s="4">
        <f t="shared" si="3"/>
        <v>-100</v>
      </c>
      <c r="J24" s="5">
        <f t="shared" si="4"/>
        <v>-45.02207459109448</v>
      </c>
    </row>
    <row r="25" spans="1:10" ht="15">
      <c r="A25" s="6" t="s">
        <v>22</v>
      </c>
      <c r="B25" s="7">
        <v>143893</v>
      </c>
      <c r="C25" s="7">
        <v>11282</v>
      </c>
      <c r="D25" s="7">
        <f t="shared" si="0"/>
        <v>155175</v>
      </c>
      <c r="E25" s="7">
        <v>50838</v>
      </c>
      <c r="F25" s="7">
        <v>9151</v>
      </c>
      <c r="G25" s="7">
        <f t="shared" si="1"/>
        <v>59989</v>
      </c>
      <c r="H25" s="8">
        <f t="shared" si="2"/>
        <v>-64.66958086911802</v>
      </c>
      <c r="I25" s="8">
        <f t="shared" si="3"/>
        <v>-18.888494947704306</v>
      </c>
      <c r="J25" s="9">
        <f t="shared" si="4"/>
        <v>-61.34106653777993</v>
      </c>
    </row>
    <row r="26" spans="1:10" ht="15">
      <c r="A26" s="10" t="s">
        <v>23</v>
      </c>
      <c r="B26" s="3">
        <v>73912</v>
      </c>
      <c r="C26" s="3">
        <v>2880</v>
      </c>
      <c r="D26" s="3">
        <f t="shared" si="0"/>
        <v>76792</v>
      </c>
      <c r="E26" s="3">
        <v>36950</v>
      </c>
      <c r="F26" s="3">
        <v>1316</v>
      </c>
      <c r="G26" s="3">
        <f t="shared" si="1"/>
        <v>38266</v>
      </c>
      <c r="H26" s="4">
        <f t="shared" si="2"/>
        <v>-50.00811776166252</v>
      </c>
      <c r="I26" s="4">
        <f t="shared" si="3"/>
        <v>-54.30555555555555</v>
      </c>
      <c r="J26" s="5">
        <f t="shared" si="4"/>
        <v>-50.169288467548704</v>
      </c>
    </row>
    <row r="27" spans="1:10" ht="15">
      <c r="A27" s="6" t="s">
        <v>24</v>
      </c>
      <c r="B27" s="7">
        <v>0</v>
      </c>
      <c r="C27" s="7">
        <v>0</v>
      </c>
      <c r="D27" s="7"/>
      <c r="E27" s="7">
        <v>0</v>
      </c>
      <c r="F27" s="7">
        <v>0</v>
      </c>
      <c r="G27" s="7"/>
      <c r="H27" s="8">
        <f t="shared" si="2"/>
        <v>0</v>
      </c>
      <c r="I27" s="8">
        <f t="shared" si="3"/>
        <v>0</v>
      </c>
      <c r="J27" s="9">
        <f t="shared" si="4"/>
        <v>0</v>
      </c>
    </row>
    <row r="28" spans="1:10" ht="15">
      <c r="A28" s="10" t="s">
        <v>25</v>
      </c>
      <c r="B28" s="3">
        <v>295671</v>
      </c>
      <c r="C28" s="3">
        <v>72666</v>
      </c>
      <c r="D28" s="3">
        <f t="shared" si="0"/>
        <v>368337</v>
      </c>
      <c r="E28" s="3">
        <v>137282</v>
      </c>
      <c r="F28" s="3">
        <v>7341</v>
      </c>
      <c r="G28" s="3">
        <f t="shared" si="1"/>
        <v>144623</v>
      </c>
      <c r="H28" s="4">
        <f t="shared" si="2"/>
        <v>-53.56933889356751</v>
      </c>
      <c r="I28" s="4">
        <f t="shared" si="3"/>
        <v>-89.89761373957559</v>
      </c>
      <c r="J28" s="5">
        <f t="shared" si="4"/>
        <v>-60.73622796515148</v>
      </c>
    </row>
    <row r="29" spans="1:10" ht="15">
      <c r="A29" s="6" t="s">
        <v>26</v>
      </c>
      <c r="B29" s="7">
        <v>988148</v>
      </c>
      <c r="C29" s="7">
        <v>37567</v>
      </c>
      <c r="D29" s="7">
        <f t="shared" si="0"/>
        <v>1025715</v>
      </c>
      <c r="E29" s="7">
        <v>556239</v>
      </c>
      <c r="F29" s="7">
        <v>13818</v>
      </c>
      <c r="G29" s="7">
        <f t="shared" si="1"/>
        <v>570057</v>
      </c>
      <c r="H29" s="8">
        <f t="shared" si="2"/>
        <v>-43.708938337172164</v>
      </c>
      <c r="I29" s="8">
        <f t="shared" si="3"/>
        <v>-63.217717677749086</v>
      </c>
      <c r="J29" s="9">
        <f t="shared" si="4"/>
        <v>-44.42345095859961</v>
      </c>
    </row>
    <row r="30" spans="1:10" ht="15">
      <c r="A30" s="10" t="s">
        <v>27</v>
      </c>
      <c r="B30" s="3">
        <v>510568</v>
      </c>
      <c r="C30" s="3">
        <v>18917</v>
      </c>
      <c r="D30" s="3">
        <f t="shared" si="0"/>
        <v>529485</v>
      </c>
      <c r="E30" s="3">
        <v>287185</v>
      </c>
      <c r="F30" s="3">
        <v>11910</v>
      </c>
      <c r="G30" s="3">
        <f t="shared" si="1"/>
        <v>299095</v>
      </c>
      <c r="H30" s="4">
        <f t="shared" si="2"/>
        <v>-43.75186067281929</v>
      </c>
      <c r="I30" s="4">
        <f t="shared" si="3"/>
        <v>-37.04075699106624</v>
      </c>
      <c r="J30" s="5">
        <f t="shared" si="4"/>
        <v>-43.51209193839296</v>
      </c>
    </row>
    <row r="31" spans="1:10" ht="15">
      <c r="A31" s="6" t="s">
        <v>28</v>
      </c>
      <c r="B31" s="7">
        <v>244842</v>
      </c>
      <c r="C31" s="7">
        <v>802</v>
      </c>
      <c r="D31" s="7">
        <f t="shared" si="0"/>
        <v>245644</v>
      </c>
      <c r="E31" s="7">
        <v>121500</v>
      </c>
      <c r="F31" s="7">
        <v>559</v>
      </c>
      <c r="G31" s="7">
        <f t="shared" si="1"/>
        <v>122059</v>
      </c>
      <c r="H31" s="8">
        <f t="shared" si="2"/>
        <v>-50.3761609527777</v>
      </c>
      <c r="I31" s="8">
        <f t="shared" si="3"/>
        <v>-30.29925187032419</v>
      </c>
      <c r="J31" s="9">
        <f t="shared" si="4"/>
        <v>-50.31061210532315</v>
      </c>
    </row>
    <row r="32" spans="1:10" ht="15">
      <c r="A32" s="10" t="s">
        <v>56</v>
      </c>
      <c r="B32" s="3">
        <v>502</v>
      </c>
      <c r="C32" s="3">
        <v>47585</v>
      </c>
      <c r="D32" s="3">
        <f t="shared" si="0"/>
        <v>48087</v>
      </c>
      <c r="E32" s="3">
        <v>0</v>
      </c>
      <c r="F32" s="3">
        <v>25167</v>
      </c>
      <c r="G32" s="3">
        <f t="shared" si="1"/>
        <v>25167</v>
      </c>
      <c r="H32" s="4">
        <f t="shared" si="2"/>
        <v>-100</v>
      </c>
      <c r="I32" s="4">
        <f t="shared" si="3"/>
        <v>-47.11148471156877</v>
      </c>
      <c r="J32" s="5">
        <f t="shared" si="4"/>
        <v>-47.66360970740533</v>
      </c>
    </row>
    <row r="33" spans="1:10" ht="15">
      <c r="A33" s="6" t="s">
        <v>68</v>
      </c>
      <c r="B33" s="7">
        <v>100255</v>
      </c>
      <c r="C33" s="7">
        <v>0</v>
      </c>
      <c r="D33" s="7">
        <f t="shared" si="0"/>
        <v>100255</v>
      </c>
      <c r="E33" s="7">
        <v>41494</v>
      </c>
      <c r="F33" s="7">
        <v>0</v>
      </c>
      <c r="G33" s="7">
        <f t="shared" si="1"/>
        <v>41494</v>
      </c>
      <c r="H33" s="8">
        <f t="shared" si="2"/>
        <v>-58.61154057154256</v>
      </c>
      <c r="I33" s="8">
        <f t="shared" si="3"/>
        <v>0</v>
      </c>
      <c r="J33" s="9">
        <f t="shared" si="4"/>
        <v>-58.61154057154256</v>
      </c>
    </row>
    <row r="34" spans="1:10" ht="15">
      <c r="A34" s="10" t="s">
        <v>29</v>
      </c>
      <c r="B34" s="3">
        <v>563502</v>
      </c>
      <c r="C34" s="3">
        <v>140608</v>
      </c>
      <c r="D34" s="3">
        <f t="shared" si="0"/>
        <v>704110</v>
      </c>
      <c r="E34" s="3">
        <v>299207</v>
      </c>
      <c r="F34" s="3">
        <v>49303</v>
      </c>
      <c r="G34" s="3">
        <f t="shared" si="1"/>
        <v>348510</v>
      </c>
      <c r="H34" s="4">
        <f t="shared" si="2"/>
        <v>-46.902229273365485</v>
      </c>
      <c r="I34" s="4">
        <f t="shared" si="3"/>
        <v>-64.9358500227583</v>
      </c>
      <c r="J34" s="5">
        <f t="shared" si="4"/>
        <v>-50.50347246879039</v>
      </c>
    </row>
    <row r="35" spans="1:10" ht="15">
      <c r="A35" s="6" t="s">
        <v>67</v>
      </c>
      <c r="B35" s="7">
        <v>157717</v>
      </c>
      <c r="C35" s="7">
        <v>1081</v>
      </c>
      <c r="D35" s="7">
        <f t="shared" si="0"/>
        <v>158798</v>
      </c>
      <c r="E35" s="7">
        <v>68699</v>
      </c>
      <c r="F35" s="7">
        <v>169</v>
      </c>
      <c r="G35" s="7">
        <f t="shared" si="1"/>
        <v>68868</v>
      </c>
      <c r="H35" s="8">
        <f t="shared" si="2"/>
        <v>-56.44160109563332</v>
      </c>
      <c r="I35" s="8">
        <f t="shared" si="3"/>
        <v>-84.36632747456059</v>
      </c>
      <c r="J35" s="9">
        <f t="shared" si="4"/>
        <v>-56.63169561329487</v>
      </c>
    </row>
    <row r="36" spans="1:10" ht="15">
      <c r="A36" s="10" t="s">
        <v>30</v>
      </c>
      <c r="B36" s="3">
        <v>46774</v>
      </c>
      <c r="C36" s="3">
        <v>52606</v>
      </c>
      <c r="D36" s="3">
        <f t="shared" si="0"/>
        <v>99380</v>
      </c>
      <c r="E36" s="3">
        <v>24582</v>
      </c>
      <c r="F36" s="3">
        <v>4242</v>
      </c>
      <c r="G36" s="3">
        <f t="shared" si="1"/>
        <v>28824</v>
      </c>
      <c r="H36" s="4">
        <f t="shared" si="2"/>
        <v>-47.445161842049</v>
      </c>
      <c r="I36" s="4">
        <f t="shared" si="3"/>
        <v>-91.93628103258183</v>
      </c>
      <c r="J36" s="5">
        <f t="shared" si="4"/>
        <v>-70.9961762930167</v>
      </c>
    </row>
    <row r="37" spans="1:10" ht="15">
      <c r="A37" s="6" t="s">
        <v>31</v>
      </c>
      <c r="B37" s="7">
        <v>154313</v>
      </c>
      <c r="C37" s="7">
        <v>58</v>
      </c>
      <c r="D37" s="7">
        <f t="shared" si="0"/>
        <v>154371</v>
      </c>
      <c r="E37" s="7">
        <v>80861</v>
      </c>
      <c r="F37" s="7">
        <v>586</v>
      </c>
      <c r="G37" s="7">
        <f t="shared" si="1"/>
        <v>81447</v>
      </c>
      <c r="H37" s="8">
        <f t="shared" si="2"/>
        <v>-47.599359742860294</v>
      </c>
      <c r="I37" s="8">
        <f t="shared" si="3"/>
        <v>910.344827586207</v>
      </c>
      <c r="J37" s="9">
        <f t="shared" si="4"/>
        <v>-47.23944264142877</v>
      </c>
    </row>
    <row r="38" spans="1:10" ht="15">
      <c r="A38" s="10" t="s">
        <v>32</v>
      </c>
      <c r="B38" s="3">
        <v>318760</v>
      </c>
      <c r="C38" s="3">
        <v>194</v>
      </c>
      <c r="D38" s="3">
        <f t="shared" si="0"/>
        <v>318954</v>
      </c>
      <c r="E38" s="3">
        <v>206197</v>
      </c>
      <c r="F38" s="3">
        <v>0</v>
      </c>
      <c r="G38" s="3">
        <f t="shared" si="1"/>
        <v>206197</v>
      </c>
      <c r="H38" s="4">
        <f t="shared" si="2"/>
        <v>-35.312774501192116</v>
      </c>
      <c r="I38" s="4">
        <f t="shared" si="3"/>
        <v>-100</v>
      </c>
      <c r="J38" s="5">
        <f t="shared" si="4"/>
        <v>-35.352119741404714</v>
      </c>
    </row>
    <row r="39" spans="1:10" ht="15">
      <c r="A39" s="6" t="s">
        <v>33</v>
      </c>
      <c r="B39" s="7">
        <v>35168</v>
      </c>
      <c r="C39" s="7">
        <v>1975</v>
      </c>
      <c r="D39" s="7">
        <f t="shared" si="0"/>
        <v>37143</v>
      </c>
      <c r="E39" s="7">
        <v>14458</v>
      </c>
      <c r="F39" s="7">
        <v>1267</v>
      </c>
      <c r="G39" s="7">
        <f t="shared" si="1"/>
        <v>15725</v>
      </c>
      <c r="H39" s="8">
        <f t="shared" si="2"/>
        <v>-58.88876251137397</v>
      </c>
      <c r="I39" s="8">
        <f t="shared" si="3"/>
        <v>-35.848101265822784</v>
      </c>
      <c r="J39" s="9">
        <f t="shared" si="4"/>
        <v>-57.66362437067549</v>
      </c>
    </row>
    <row r="40" spans="1:10" ht="15">
      <c r="A40" s="10" t="s">
        <v>34</v>
      </c>
      <c r="B40" s="3">
        <v>1126216</v>
      </c>
      <c r="C40" s="3">
        <v>182312</v>
      </c>
      <c r="D40" s="3">
        <f t="shared" si="0"/>
        <v>1308528</v>
      </c>
      <c r="E40" s="3">
        <v>534646</v>
      </c>
      <c r="F40" s="3">
        <v>115225</v>
      </c>
      <c r="G40" s="3">
        <f t="shared" si="1"/>
        <v>649871</v>
      </c>
      <c r="H40" s="4">
        <f t="shared" si="2"/>
        <v>-52.5272239073144</v>
      </c>
      <c r="I40" s="4">
        <f t="shared" si="3"/>
        <v>-36.79790688490061</v>
      </c>
      <c r="J40" s="5">
        <f t="shared" si="4"/>
        <v>-50.33572074881087</v>
      </c>
    </row>
    <row r="41" spans="1:10" ht="15">
      <c r="A41" s="6" t="s">
        <v>35</v>
      </c>
      <c r="B41" s="7">
        <v>30551</v>
      </c>
      <c r="C41" s="7">
        <v>3468</v>
      </c>
      <c r="D41" s="7">
        <f t="shared" si="0"/>
        <v>34019</v>
      </c>
      <c r="E41" s="7">
        <v>10604</v>
      </c>
      <c r="F41" s="7">
        <v>1016</v>
      </c>
      <c r="G41" s="7">
        <f t="shared" si="1"/>
        <v>11620</v>
      </c>
      <c r="H41" s="8">
        <f t="shared" si="2"/>
        <v>-65.29082517757193</v>
      </c>
      <c r="I41" s="8">
        <f t="shared" si="3"/>
        <v>-70.70357554786621</v>
      </c>
      <c r="J41" s="9">
        <f t="shared" si="4"/>
        <v>-65.84261736088656</v>
      </c>
    </row>
    <row r="42" spans="1:10" ht="15">
      <c r="A42" s="10" t="s">
        <v>36</v>
      </c>
      <c r="B42" s="3">
        <v>513056</v>
      </c>
      <c r="C42" s="3">
        <v>71697</v>
      </c>
      <c r="D42" s="3">
        <f t="shared" si="0"/>
        <v>584753</v>
      </c>
      <c r="E42" s="3">
        <v>245865</v>
      </c>
      <c r="F42" s="3">
        <v>35164</v>
      </c>
      <c r="G42" s="3">
        <f t="shared" si="1"/>
        <v>281029</v>
      </c>
      <c r="H42" s="4">
        <f t="shared" si="2"/>
        <v>-52.07833063057444</v>
      </c>
      <c r="I42" s="4">
        <f t="shared" si="3"/>
        <v>-50.95471219158403</v>
      </c>
      <c r="J42" s="5">
        <f t="shared" si="4"/>
        <v>-51.940562938539856</v>
      </c>
    </row>
    <row r="43" spans="1:10" ht="15">
      <c r="A43" s="6" t="s">
        <v>37</v>
      </c>
      <c r="B43" s="7">
        <v>425806</v>
      </c>
      <c r="C43" s="7">
        <v>4411</v>
      </c>
      <c r="D43" s="7">
        <f t="shared" si="0"/>
        <v>430217</v>
      </c>
      <c r="E43" s="7">
        <v>258626</v>
      </c>
      <c r="F43" s="7">
        <v>3181</v>
      </c>
      <c r="G43" s="7">
        <f t="shared" si="1"/>
        <v>261807</v>
      </c>
      <c r="H43" s="8">
        <f t="shared" si="2"/>
        <v>-39.26201133849687</v>
      </c>
      <c r="I43" s="8">
        <f t="shared" si="3"/>
        <v>-27.88483337111766</v>
      </c>
      <c r="J43" s="9">
        <f t="shared" si="4"/>
        <v>-39.14536152685738</v>
      </c>
    </row>
    <row r="44" spans="1:10" ht="15">
      <c r="A44" s="10" t="s">
        <v>38</v>
      </c>
      <c r="B44" s="3">
        <v>335623</v>
      </c>
      <c r="C44" s="3">
        <v>1667</v>
      </c>
      <c r="D44" s="3">
        <f t="shared" si="0"/>
        <v>337290</v>
      </c>
      <c r="E44" s="3">
        <v>207222</v>
      </c>
      <c r="F44" s="3">
        <v>477</v>
      </c>
      <c r="G44" s="3">
        <f t="shared" si="1"/>
        <v>207699</v>
      </c>
      <c r="H44" s="4">
        <f t="shared" si="2"/>
        <v>-38.257509169514606</v>
      </c>
      <c r="I44" s="4">
        <f t="shared" si="3"/>
        <v>-71.38572285542891</v>
      </c>
      <c r="J44" s="5">
        <f t="shared" si="4"/>
        <v>-38.42123988259362</v>
      </c>
    </row>
    <row r="45" spans="1:10" ht="15">
      <c r="A45" s="6" t="s">
        <v>70</v>
      </c>
      <c r="B45" s="7">
        <v>227529</v>
      </c>
      <c r="C45" s="7">
        <v>516</v>
      </c>
      <c r="D45" s="7">
        <f t="shared" si="0"/>
        <v>228045</v>
      </c>
      <c r="E45" s="7">
        <v>133632</v>
      </c>
      <c r="F45" s="7">
        <v>903</v>
      </c>
      <c r="G45" s="7">
        <f t="shared" si="1"/>
        <v>134535</v>
      </c>
      <c r="H45" s="8">
        <f t="shared" si="2"/>
        <v>-41.26814603852696</v>
      </c>
      <c r="I45" s="8">
        <f t="shared" si="3"/>
        <v>75</v>
      </c>
      <c r="J45" s="9">
        <f t="shared" si="4"/>
        <v>-41.005064789844106</v>
      </c>
    </row>
    <row r="46" spans="1:10" ht="15">
      <c r="A46" s="10" t="s">
        <v>39</v>
      </c>
      <c r="B46" s="3">
        <v>265328</v>
      </c>
      <c r="C46" s="3">
        <v>2704</v>
      </c>
      <c r="D46" s="3">
        <f t="shared" si="0"/>
        <v>268032</v>
      </c>
      <c r="E46" s="3">
        <v>96981</v>
      </c>
      <c r="F46" s="3">
        <v>1148</v>
      </c>
      <c r="G46" s="3">
        <f t="shared" si="1"/>
        <v>98129</v>
      </c>
      <c r="H46" s="4">
        <f t="shared" si="2"/>
        <v>-63.448637158535846</v>
      </c>
      <c r="I46" s="4">
        <f t="shared" si="3"/>
        <v>-57.544378698224854</v>
      </c>
      <c r="J46" s="5">
        <f t="shared" si="4"/>
        <v>-63.38907294651385</v>
      </c>
    </row>
    <row r="47" spans="1:10" ht="15">
      <c r="A47" s="6" t="s">
        <v>40</v>
      </c>
      <c r="B47" s="7">
        <v>602368</v>
      </c>
      <c r="C47" s="7">
        <v>12638</v>
      </c>
      <c r="D47" s="7">
        <f t="shared" si="0"/>
        <v>615006</v>
      </c>
      <c r="E47" s="7">
        <v>282625</v>
      </c>
      <c r="F47" s="7">
        <v>7605</v>
      </c>
      <c r="G47" s="7">
        <f t="shared" si="1"/>
        <v>290230</v>
      </c>
      <c r="H47" s="8">
        <f t="shared" si="2"/>
        <v>-53.08100695920102</v>
      </c>
      <c r="I47" s="8">
        <f t="shared" si="3"/>
        <v>-39.82433929419212</v>
      </c>
      <c r="J47" s="9">
        <f t="shared" si="4"/>
        <v>-52.80859048529608</v>
      </c>
    </row>
    <row r="48" spans="1:10" ht="15">
      <c r="A48" s="10" t="s">
        <v>41</v>
      </c>
      <c r="B48" s="3">
        <v>809939</v>
      </c>
      <c r="C48" s="3">
        <v>63821</v>
      </c>
      <c r="D48" s="3">
        <f t="shared" si="0"/>
        <v>873760</v>
      </c>
      <c r="E48" s="3">
        <v>420998</v>
      </c>
      <c r="F48" s="3">
        <v>46878</v>
      </c>
      <c r="G48" s="3">
        <f t="shared" si="1"/>
        <v>467876</v>
      </c>
      <c r="H48" s="4">
        <f t="shared" si="2"/>
        <v>-48.02102380549647</v>
      </c>
      <c r="I48" s="4">
        <f t="shared" si="3"/>
        <v>-26.547688065056956</v>
      </c>
      <c r="J48" s="5">
        <f t="shared" si="4"/>
        <v>-46.45257278886651</v>
      </c>
    </row>
    <row r="49" spans="1:10" ht="15">
      <c r="A49" s="6" t="s">
        <v>42</v>
      </c>
      <c r="B49" s="7">
        <v>15196</v>
      </c>
      <c r="C49" s="7">
        <v>0</v>
      </c>
      <c r="D49" s="7">
        <f t="shared" si="0"/>
        <v>15196</v>
      </c>
      <c r="E49" s="7">
        <v>13160</v>
      </c>
      <c r="F49" s="7">
        <v>0</v>
      </c>
      <c r="G49" s="7">
        <f t="shared" si="1"/>
        <v>13160</v>
      </c>
      <c r="H49" s="8">
        <f t="shared" si="2"/>
        <v>-13.398262700710713</v>
      </c>
      <c r="I49" s="8">
        <f t="shared" si="3"/>
        <v>0</v>
      </c>
      <c r="J49" s="9">
        <f t="shared" si="4"/>
        <v>-13.398262700710713</v>
      </c>
    </row>
    <row r="50" spans="1:10" ht="15">
      <c r="A50" s="10" t="s">
        <v>43</v>
      </c>
      <c r="B50" s="3">
        <v>81025</v>
      </c>
      <c r="C50" s="3">
        <v>319</v>
      </c>
      <c r="D50" s="3">
        <f t="shared" si="0"/>
        <v>81344</v>
      </c>
      <c r="E50" s="3">
        <v>44594</v>
      </c>
      <c r="F50" s="3">
        <v>0</v>
      </c>
      <c r="G50" s="3">
        <f t="shared" si="1"/>
        <v>44594</v>
      </c>
      <c r="H50" s="4">
        <f t="shared" si="2"/>
        <v>-44.96266584387535</v>
      </c>
      <c r="I50" s="4">
        <f t="shared" si="3"/>
        <v>-100</v>
      </c>
      <c r="J50" s="5">
        <f t="shared" si="4"/>
        <v>-45.17850118017309</v>
      </c>
    </row>
    <row r="51" spans="1:10" ht="15">
      <c r="A51" s="6" t="s">
        <v>44</v>
      </c>
      <c r="B51" s="7">
        <v>290959</v>
      </c>
      <c r="C51" s="7">
        <v>2608</v>
      </c>
      <c r="D51" s="7">
        <f t="shared" si="0"/>
        <v>293567</v>
      </c>
      <c r="E51" s="7">
        <v>144584</v>
      </c>
      <c r="F51" s="7">
        <v>3191</v>
      </c>
      <c r="G51" s="7">
        <f t="shared" si="1"/>
        <v>147775</v>
      </c>
      <c r="H51" s="8">
        <f t="shared" si="2"/>
        <v>-50.307775322296266</v>
      </c>
      <c r="I51" s="8">
        <f t="shared" si="3"/>
        <v>22.354294478527606</v>
      </c>
      <c r="J51" s="9">
        <f t="shared" si="4"/>
        <v>-49.6622576788263</v>
      </c>
    </row>
    <row r="52" spans="1:10" ht="15">
      <c r="A52" s="10" t="s">
        <v>75</v>
      </c>
      <c r="B52" s="3">
        <v>411572</v>
      </c>
      <c r="C52" s="3">
        <v>11761</v>
      </c>
      <c r="D52" s="3">
        <f t="shared" si="0"/>
        <v>423333</v>
      </c>
      <c r="E52" s="3">
        <v>239475</v>
      </c>
      <c r="F52" s="3">
        <v>4217</v>
      </c>
      <c r="G52" s="3">
        <f t="shared" si="1"/>
        <v>243692</v>
      </c>
      <c r="H52" s="4">
        <f t="shared" si="2"/>
        <v>-41.814554925991075</v>
      </c>
      <c r="I52" s="4">
        <f t="shared" si="3"/>
        <v>-64.14420542470877</v>
      </c>
      <c r="J52" s="5">
        <f t="shared" si="4"/>
        <v>-42.43491530308292</v>
      </c>
    </row>
    <row r="53" spans="1:10" ht="15">
      <c r="A53" s="6" t="s">
        <v>45</v>
      </c>
      <c r="B53" s="7">
        <v>217660</v>
      </c>
      <c r="C53" s="7">
        <v>0</v>
      </c>
      <c r="D53" s="7">
        <f t="shared" si="0"/>
        <v>217660</v>
      </c>
      <c r="E53" s="7">
        <v>107837</v>
      </c>
      <c r="F53" s="7">
        <v>0</v>
      </c>
      <c r="G53" s="7">
        <f t="shared" si="1"/>
        <v>107837</v>
      </c>
      <c r="H53" s="8">
        <f t="shared" si="2"/>
        <v>-50.45621611687954</v>
      </c>
      <c r="I53" s="8">
        <f t="shared" si="3"/>
        <v>0</v>
      </c>
      <c r="J53" s="9">
        <f t="shared" si="4"/>
        <v>-50.45621611687954</v>
      </c>
    </row>
    <row r="54" spans="1:10" ht="15">
      <c r="A54" s="10" t="s">
        <v>71</v>
      </c>
      <c r="B54" s="3">
        <v>40706</v>
      </c>
      <c r="C54" s="3">
        <v>1816</v>
      </c>
      <c r="D54" s="3">
        <f t="shared" si="0"/>
        <v>42522</v>
      </c>
      <c r="E54" s="3">
        <v>17163</v>
      </c>
      <c r="F54" s="3">
        <v>355</v>
      </c>
      <c r="G54" s="3">
        <f t="shared" si="1"/>
        <v>17518</v>
      </c>
      <c r="H54" s="4">
        <f t="shared" si="2"/>
        <v>-57.8366825529406</v>
      </c>
      <c r="I54" s="4">
        <f t="shared" si="3"/>
        <v>-80.45154185022027</v>
      </c>
      <c r="J54" s="5">
        <f t="shared" si="4"/>
        <v>-58.80250223413762</v>
      </c>
    </row>
    <row r="55" spans="1:10" ht="15">
      <c r="A55" s="6" t="s">
        <v>46</v>
      </c>
      <c r="B55" s="7">
        <v>0</v>
      </c>
      <c r="C55" s="7">
        <v>0</v>
      </c>
      <c r="D55" s="7">
        <f t="shared" si="0"/>
        <v>0</v>
      </c>
      <c r="E55" s="7">
        <v>0</v>
      </c>
      <c r="F55" s="7">
        <v>0</v>
      </c>
      <c r="G55" s="7">
        <f t="shared" si="1"/>
        <v>0</v>
      </c>
      <c r="H55" s="8">
        <f t="shared" si="2"/>
        <v>0</v>
      </c>
      <c r="I55" s="8">
        <f t="shared" si="3"/>
        <v>0</v>
      </c>
      <c r="J55" s="9">
        <f t="shared" si="4"/>
        <v>0</v>
      </c>
    </row>
    <row r="56" spans="1:10" ht="15">
      <c r="A56" s="10" t="s">
        <v>47</v>
      </c>
      <c r="B56" s="3">
        <v>14893</v>
      </c>
      <c r="C56" s="3">
        <v>508</v>
      </c>
      <c r="D56" s="3">
        <f t="shared" si="0"/>
        <v>15401</v>
      </c>
      <c r="E56" s="3">
        <v>6804</v>
      </c>
      <c r="F56" s="3">
        <v>714</v>
      </c>
      <c r="G56" s="3">
        <f>+E56+F56</f>
        <v>7518</v>
      </c>
      <c r="H56" s="4">
        <f t="shared" si="2"/>
        <v>-54.31410729873095</v>
      </c>
      <c r="I56" s="4">
        <f t="shared" si="3"/>
        <v>40.55118110236221</v>
      </c>
      <c r="J56" s="5">
        <f t="shared" si="4"/>
        <v>-51.184987987792994</v>
      </c>
    </row>
    <row r="57" spans="1:10" ht="15">
      <c r="A57" s="6" t="s">
        <v>48</v>
      </c>
      <c r="B57" s="7">
        <v>836394</v>
      </c>
      <c r="C57" s="7">
        <v>6448</v>
      </c>
      <c r="D57" s="7">
        <f t="shared" si="0"/>
        <v>842842</v>
      </c>
      <c r="E57" s="7">
        <v>484389</v>
      </c>
      <c r="F57" s="7">
        <v>1237</v>
      </c>
      <c r="G57" s="7">
        <f t="shared" si="1"/>
        <v>485626</v>
      </c>
      <c r="H57" s="8">
        <f t="shared" si="2"/>
        <v>-42.086026442083515</v>
      </c>
      <c r="I57" s="8">
        <f t="shared" si="3"/>
        <v>-80.81575682382135</v>
      </c>
      <c r="J57" s="9">
        <f t="shared" si="4"/>
        <v>-42.38232076711887</v>
      </c>
    </row>
    <row r="58" spans="1:10" ht="15">
      <c r="A58" s="10" t="s">
        <v>57</v>
      </c>
      <c r="B58" s="3">
        <v>36488</v>
      </c>
      <c r="C58" s="3">
        <v>12997</v>
      </c>
      <c r="D58" s="3">
        <f t="shared" si="0"/>
        <v>49485</v>
      </c>
      <c r="E58" s="3">
        <v>9512</v>
      </c>
      <c r="F58" s="3">
        <v>5919</v>
      </c>
      <c r="G58" s="3">
        <f t="shared" si="1"/>
        <v>15431</v>
      </c>
      <c r="H58" s="4">
        <f t="shared" si="2"/>
        <v>-73.93115544836658</v>
      </c>
      <c r="I58" s="4">
        <f t="shared" si="3"/>
        <v>-54.45872124336385</v>
      </c>
      <c r="J58" s="5">
        <f t="shared" si="4"/>
        <v>-68.81681317570981</v>
      </c>
    </row>
    <row r="59" spans="1:10" ht="15">
      <c r="A59" s="6" t="s">
        <v>58</v>
      </c>
      <c r="B59" s="7">
        <v>6890</v>
      </c>
      <c r="C59" s="7">
        <v>3019</v>
      </c>
      <c r="D59" s="7">
        <f t="shared" si="0"/>
        <v>9909</v>
      </c>
      <c r="E59" s="7">
        <v>2703</v>
      </c>
      <c r="F59" s="7">
        <v>2857</v>
      </c>
      <c r="G59" s="7">
        <f t="shared" si="1"/>
        <v>5560</v>
      </c>
      <c r="H59" s="8">
        <f t="shared" si="2"/>
        <v>-60.76923076923077</v>
      </c>
      <c r="I59" s="8">
        <f t="shared" si="3"/>
        <v>-5.366015236833388</v>
      </c>
      <c r="J59" s="9">
        <f t="shared" si="4"/>
        <v>-43.88939348067413</v>
      </c>
    </row>
    <row r="60" spans="1:10" ht="15">
      <c r="A60" s="11" t="s">
        <v>49</v>
      </c>
      <c r="B60" s="12">
        <f>B61-SUM(B6+B10+B20+B32+B58+B59+B5)</f>
        <v>40129398</v>
      </c>
      <c r="C60" s="12">
        <f>C61-SUM(C6+C10+C20+C32+C58+C59+C5)</f>
        <v>33895302</v>
      </c>
      <c r="D60" s="12">
        <f>D61-SUM(D6+D10+D20+D32+D58+D59+D5)</f>
        <v>74024700</v>
      </c>
      <c r="E60" s="12">
        <f>E61-SUM(E6+E10+E20+E32+E58+E59+E5)</f>
        <v>16280138</v>
      </c>
      <c r="F60" s="12">
        <f>F61-SUM(F6+F10+F20+F32+F58+F59+F5)</f>
        <v>3142785</v>
      </c>
      <c r="G60" s="12">
        <f>G61-SUM(G6+G10+G20+G32+G58+G59+G5)</f>
        <v>19422923</v>
      </c>
      <c r="H60" s="13">
        <f aca="true" t="shared" si="5" ref="H60:J61">+_xlfn.IFERROR(((E60-B60)/B60)*100,0)</f>
        <v>-59.43089402935973</v>
      </c>
      <c r="I60" s="13">
        <f t="shared" si="5"/>
        <v>-90.72796283095515</v>
      </c>
      <c r="J60" s="13">
        <f t="shared" si="5"/>
        <v>-73.76156472096476</v>
      </c>
    </row>
    <row r="61" spans="1:10" ht="15">
      <c r="A61" s="14" t="s">
        <v>50</v>
      </c>
      <c r="B61" s="15">
        <f>SUM(B4:B59)</f>
        <v>58536076</v>
      </c>
      <c r="C61" s="15">
        <f>SUM(C4:C59)</f>
        <v>58594148</v>
      </c>
      <c r="D61" s="15">
        <f>SUM(D4:D59)</f>
        <v>117130224</v>
      </c>
      <c r="E61" s="15">
        <f>SUM(E4:E59)</f>
        <v>26507318</v>
      </c>
      <c r="F61" s="15">
        <f>SUM(F4:F59)</f>
        <v>16167393</v>
      </c>
      <c r="G61" s="15">
        <f>SUM(G4:G59)</f>
        <v>42674711</v>
      </c>
      <c r="H61" s="16">
        <f t="shared" si="5"/>
        <v>-54.716271039418494</v>
      </c>
      <c r="I61" s="16">
        <f t="shared" si="5"/>
        <v>-72.40783670068896</v>
      </c>
      <c r="J61" s="16">
        <f t="shared" si="5"/>
        <v>-63.56643952119481</v>
      </c>
    </row>
    <row r="62" spans="1:10" ht="15">
      <c r="A62" s="11" t="s">
        <v>60</v>
      </c>
      <c r="B62" s="12"/>
      <c r="C62" s="12"/>
      <c r="D62" s="12">
        <v>339955</v>
      </c>
      <c r="E62" s="12"/>
      <c r="F62" s="12"/>
      <c r="G62" s="12">
        <v>36864</v>
      </c>
      <c r="H62" s="13"/>
      <c r="I62" s="13"/>
      <c r="J62" s="13">
        <f>+_xlfn.IFERROR(((G62-D62)/D62)*100,0)</f>
        <v>-89.15621185156859</v>
      </c>
    </row>
    <row r="63" spans="1:10" ht="15">
      <c r="A63" s="11" t="s">
        <v>61</v>
      </c>
      <c r="B63" s="12"/>
      <c r="C63" s="12"/>
      <c r="D63" s="32">
        <v>11904</v>
      </c>
      <c r="E63" s="12"/>
      <c r="F63" s="12"/>
      <c r="G63" s="12">
        <v>75</v>
      </c>
      <c r="H63" s="13"/>
      <c r="I63" s="13"/>
      <c r="J63" s="13">
        <f>+_xlfn.IFERROR(((G63-D63)/D63)*100,0)</f>
        <v>-99.36995967741935</v>
      </c>
    </row>
    <row r="64" spans="1:10" ht="15.75" thickBot="1">
      <c r="A64" s="18" t="s">
        <v>62</v>
      </c>
      <c r="B64" s="19"/>
      <c r="C64" s="19"/>
      <c r="D64" s="19">
        <f>+D62+D63</f>
        <v>351859</v>
      </c>
      <c r="E64" s="19"/>
      <c r="F64" s="19"/>
      <c r="G64" s="19">
        <f>+G62+G63</f>
        <v>36939</v>
      </c>
      <c r="H64" s="56">
        <f>+_xlfn.IFERROR(((G64-D64)/D64)*100,0)</f>
        <v>-89.50176064844156</v>
      </c>
      <c r="I64" s="56"/>
      <c r="J64" s="57"/>
    </row>
    <row r="65" spans="1:10" ht="15.75" thickBot="1">
      <c r="A65" s="20" t="s">
        <v>63</v>
      </c>
      <c r="B65" s="33"/>
      <c r="C65" s="33"/>
      <c r="D65" s="33">
        <f>+D61+D64</f>
        <v>117482083</v>
      </c>
      <c r="E65" s="21"/>
      <c r="F65" s="21"/>
      <c r="G65" s="21">
        <f>+G61+G64</f>
        <v>42711650</v>
      </c>
      <c r="H65" s="60">
        <f>+_xlfn.IFERROR(((G65-D65)/D65)*100,0)</f>
        <v>-63.64411584360485</v>
      </c>
      <c r="I65" s="60"/>
      <c r="J65" s="61"/>
    </row>
    <row r="66" spans="1:10" ht="49.5" customHeight="1">
      <c r="A66" s="47" t="s">
        <v>72</v>
      </c>
      <c r="B66" s="47"/>
      <c r="C66" s="47"/>
      <c r="D66" s="47"/>
      <c r="E66" s="47"/>
      <c r="F66" s="47"/>
      <c r="G66" s="47"/>
      <c r="H66" s="47"/>
      <c r="I66" s="47"/>
      <c r="J66" s="47"/>
    </row>
    <row r="67" ht="15">
      <c r="A67" s="40" t="s">
        <v>73</v>
      </c>
    </row>
  </sheetData>
  <sheetProtection/>
  <mergeCells count="8">
    <mergeCell ref="H65:J65"/>
    <mergeCell ref="A66:J66"/>
    <mergeCell ref="A1:J1"/>
    <mergeCell ref="A2:A3"/>
    <mergeCell ref="B2:D2"/>
    <mergeCell ref="E2:G2"/>
    <mergeCell ref="H2:J2"/>
    <mergeCell ref="H64:J64"/>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1" r:id="rId1"/>
  <ignoredErrors>
    <ignoredError sqref="D5 G5 G56"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J66"/>
  <sheetViews>
    <sheetView zoomScale="80" zoomScaleNormal="80" zoomScalePageLayoutView="0" workbookViewId="0" topLeftCell="A1">
      <selection activeCell="B29" sqref="B29"/>
    </sheetView>
  </sheetViews>
  <sheetFormatPr defaultColWidth="9.140625" defaultRowHeight="15"/>
  <cols>
    <col min="1" max="1" width="34.00390625" style="0" bestFit="1" customWidth="1"/>
    <col min="2" max="10" width="14.28125" style="0" customWidth="1"/>
  </cols>
  <sheetData>
    <row r="1" spans="1:10" ht="24.75" customHeight="1">
      <c r="A1" s="48" t="s">
        <v>64</v>
      </c>
      <c r="B1" s="49"/>
      <c r="C1" s="49"/>
      <c r="D1" s="49"/>
      <c r="E1" s="49"/>
      <c r="F1" s="49"/>
      <c r="G1" s="49"/>
      <c r="H1" s="49"/>
      <c r="I1" s="49"/>
      <c r="J1" s="50"/>
    </row>
    <row r="2" spans="1:10" ht="27" customHeight="1">
      <c r="A2" s="62" t="s">
        <v>1</v>
      </c>
      <c r="B2" s="53" t="s">
        <v>76</v>
      </c>
      <c r="C2" s="53"/>
      <c r="D2" s="53"/>
      <c r="E2" s="53" t="s">
        <v>77</v>
      </c>
      <c r="F2" s="53"/>
      <c r="G2" s="53"/>
      <c r="H2" s="54" t="s">
        <v>74</v>
      </c>
      <c r="I2" s="54"/>
      <c r="J2" s="55"/>
    </row>
    <row r="3" spans="1:10" ht="15">
      <c r="A3" s="63"/>
      <c r="B3" s="1" t="s">
        <v>2</v>
      </c>
      <c r="C3" s="1" t="s">
        <v>3</v>
      </c>
      <c r="D3" s="1" t="s">
        <v>4</v>
      </c>
      <c r="E3" s="1" t="s">
        <v>2</v>
      </c>
      <c r="F3" s="1" t="s">
        <v>3</v>
      </c>
      <c r="G3" s="1" t="s">
        <v>4</v>
      </c>
      <c r="H3" s="1" t="s">
        <v>2</v>
      </c>
      <c r="I3" s="1" t="s">
        <v>3</v>
      </c>
      <c r="J3" s="2" t="s">
        <v>4</v>
      </c>
    </row>
    <row r="4" spans="1:10" ht="15">
      <c r="A4" s="10" t="s">
        <v>5</v>
      </c>
      <c r="B4" s="3">
        <v>27743</v>
      </c>
      <c r="C4" s="3">
        <v>85703</v>
      </c>
      <c r="D4" s="3">
        <f>SUM(B4:C4)</f>
        <v>113446</v>
      </c>
      <c r="E4" s="3">
        <v>142</v>
      </c>
      <c r="F4" s="3">
        <v>11863</v>
      </c>
      <c r="G4" s="3">
        <f>SUM(E4:F4)</f>
        <v>12005</v>
      </c>
      <c r="H4" s="4">
        <f>+_xlfn.IFERROR(((E4-B4)/B4)*100,)</f>
        <v>-99.48815917528746</v>
      </c>
      <c r="I4" s="4">
        <f>+_xlfn.IFERROR(((F4-C4)/C4)*100,)</f>
        <v>-86.15801080475596</v>
      </c>
      <c r="J4" s="5">
        <f>+_xlfn.IFERROR(((G4-D4)/D4)*100,)</f>
        <v>-89.41787282054898</v>
      </c>
    </row>
    <row r="5" spans="1:10" ht="15">
      <c r="A5" s="6" t="s">
        <v>69</v>
      </c>
      <c r="B5" s="7">
        <v>36714</v>
      </c>
      <c r="C5" s="7">
        <v>105372</v>
      </c>
      <c r="D5" s="7">
        <f>+B5+C5</f>
        <v>142086</v>
      </c>
      <c r="E5" s="7">
        <v>32301</v>
      </c>
      <c r="F5" s="7">
        <v>74089</v>
      </c>
      <c r="G5" s="7">
        <f>+E5+F5</f>
        <v>106390</v>
      </c>
      <c r="H5" s="8">
        <f>+_xlfn.IFERROR(((E5-B5)/B5)*100,)</f>
        <v>-12.019937898349403</v>
      </c>
      <c r="I5" s="8">
        <f>+_xlfn.IFERROR(((F5-C5)/C5)*100,)</f>
        <v>-29.688152450366324</v>
      </c>
      <c r="J5" s="9">
        <f>+_xlfn.IFERROR(((G5-D5)/D5)*100,)</f>
        <v>-25.122812944273186</v>
      </c>
    </row>
    <row r="6" spans="1:10" ht="15">
      <c r="A6" s="10" t="s">
        <v>53</v>
      </c>
      <c r="B6" s="3">
        <v>76378</v>
      </c>
      <c r="C6" s="3">
        <v>54804</v>
      </c>
      <c r="D6" s="3">
        <f aca="true" t="shared" si="0" ref="D6:D59">SUM(B6:C6)</f>
        <v>131182</v>
      </c>
      <c r="E6" s="3">
        <v>38568</v>
      </c>
      <c r="F6" s="3">
        <v>22162</v>
      </c>
      <c r="G6" s="3">
        <f aca="true" t="shared" si="1" ref="G6:G59">SUM(E6:F6)</f>
        <v>60730</v>
      </c>
      <c r="H6" s="4">
        <f aca="true" t="shared" si="2" ref="H6:H59">+_xlfn.IFERROR(((E6-B6)/B6)*100,)</f>
        <v>-49.503783812092486</v>
      </c>
      <c r="I6" s="4">
        <f aca="true" t="shared" si="3" ref="I6:I59">+_xlfn.IFERROR(((F6-C6)/C6)*100,)</f>
        <v>-59.56134588716152</v>
      </c>
      <c r="J6" s="5">
        <f aca="true" t="shared" si="4" ref="J6:J59">+_xlfn.IFERROR(((G6-D6)/D6)*100,)</f>
        <v>-53.70553886966199</v>
      </c>
    </row>
    <row r="7" spans="1:10" ht="15">
      <c r="A7" s="6" t="s">
        <v>6</v>
      </c>
      <c r="B7" s="7">
        <v>43887</v>
      </c>
      <c r="C7" s="7">
        <v>10322</v>
      </c>
      <c r="D7" s="7">
        <f t="shared" si="0"/>
        <v>54209</v>
      </c>
      <c r="E7" s="7">
        <v>18865</v>
      </c>
      <c r="F7" s="7">
        <v>4338</v>
      </c>
      <c r="G7" s="7">
        <f t="shared" si="1"/>
        <v>23203</v>
      </c>
      <c r="H7" s="8">
        <f t="shared" si="2"/>
        <v>-57.01460569189054</v>
      </c>
      <c r="I7" s="8">
        <f t="shared" si="3"/>
        <v>-57.97326099593102</v>
      </c>
      <c r="J7" s="9">
        <f t="shared" si="4"/>
        <v>-57.19714438561863</v>
      </c>
    </row>
    <row r="8" spans="1:10" ht="15">
      <c r="A8" s="10" t="s">
        <v>7</v>
      </c>
      <c r="B8" s="3">
        <v>32402</v>
      </c>
      <c r="C8" s="3">
        <v>11422</v>
      </c>
      <c r="D8" s="3">
        <f t="shared" si="0"/>
        <v>43824</v>
      </c>
      <c r="E8" s="3">
        <v>16659</v>
      </c>
      <c r="F8" s="3">
        <v>4495</v>
      </c>
      <c r="G8" s="3">
        <f t="shared" si="1"/>
        <v>21154</v>
      </c>
      <c r="H8" s="4">
        <f t="shared" si="2"/>
        <v>-48.58650700574039</v>
      </c>
      <c r="I8" s="4">
        <f t="shared" si="3"/>
        <v>-60.64612151987393</v>
      </c>
      <c r="J8" s="5">
        <f t="shared" si="4"/>
        <v>-51.72964585615188</v>
      </c>
    </row>
    <row r="9" spans="1:10" ht="15">
      <c r="A9" s="6" t="s">
        <v>8</v>
      </c>
      <c r="B9" s="7">
        <v>25238</v>
      </c>
      <c r="C9" s="7">
        <v>80801</v>
      </c>
      <c r="D9" s="7">
        <f t="shared" si="0"/>
        <v>106039</v>
      </c>
      <c r="E9" s="7">
        <v>11722</v>
      </c>
      <c r="F9" s="7">
        <v>11168</v>
      </c>
      <c r="G9" s="7">
        <f t="shared" si="1"/>
        <v>22890</v>
      </c>
      <c r="H9" s="8">
        <f t="shared" si="2"/>
        <v>-53.554164355337186</v>
      </c>
      <c r="I9" s="8">
        <f t="shared" si="3"/>
        <v>-86.17838888132573</v>
      </c>
      <c r="J9" s="9">
        <f t="shared" si="4"/>
        <v>-78.4136025424608</v>
      </c>
    </row>
    <row r="10" spans="1:10" ht="15">
      <c r="A10" s="10" t="s">
        <v>54</v>
      </c>
      <c r="B10" s="3">
        <v>1983</v>
      </c>
      <c r="C10" s="3">
        <v>2015</v>
      </c>
      <c r="D10" s="3">
        <f t="shared" si="0"/>
        <v>3998</v>
      </c>
      <c r="E10" s="3">
        <v>908</v>
      </c>
      <c r="F10" s="3">
        <v>102</v>
      </c>
      <c r="G10" s="3">
        <f t="shared" si="1"/>
        <v>1010</v>
      </c>
      <c r="H10" s="4">
        <f t="shared" si="2"/>
        <v>-54.210791729702464</v>
      </c>
      <c r="I10" s="4">
        <f t="shared" si="3"/>
        <v>-94.93796526054591</v>
      </c>
      <c r="J10" s="5">
        <f t="shared" si="4"/>
        <v>-74.73736868434217</v>
      </c>
    </row>
    <row r="11" spans="1:10" ht="15">
      <c r="A11" s="6" t="s">
        <v>9</v>
      </c>
      <c r="B11" s="7">
        <v>5690</v>
      </c>
      <c r="C11" s="7">
        <v>9661</v>
      </c>
      <c r="D11" s="7">
        <f t="shared" si="0"/>
        <v>15351</v>
      </c>
      <c r="E11" s="7">
        <v>2533</v>
      </c>
      <c r="F11" s="7">
        <v>672</v>
      </c>
      <c r="G11" s="7">
        <f t="shared" si="1"/>
        <v>3205</v>
      </c>
      <c r="H11" s="8">
        <f t="shared" si="2"/>
        <v>-55.48330404217926</v>
      </c>
      <c r="I11" s="8">
        <f t="shared" si="3"/>
        <v>-93.04419832315494</v>
      </c>
      <c r="J11" s="9">
        <f t="shared" si="4"/>
        <v>-79.1218813106638</v>
      </c>
    </row>
    <row r="12" spans="1:10" ht="15">
      <c r="A12" s="10" t="s">
        <v>10</v>
      </c>
      <c r="B12" s="3">
        <v>9154</v>
      </c>
      <c r="C12" s="3">
        <v>5723</v>
      </c>
      <c r="D12" s="3">
        <f t="shared" si="0"/>
        <v>14877</v>
      </c>
      <c r="E12" s="3">
        <v>3026</v>
      </c>
      <c r="F12" s="3">
        <v>279</v>
      </c>
      <c r="G12" s="3">
        <f t="shared" si="1"/>
        <v>3305</v>
      </c>
      <c r="H12" s="4">
        <f t="shared" si="2"/>
        <v>-66.94341271575269</v>
      </c>
      <c r="I12" s="4">
        <f t="shared" si="3"/>
        <v>-95.12493447492574</v>
      </c>
      <c r="J12" s="5">
        <f t="shared" si="4"/>
        <v>-77.78449956308395</v>
      </c>
    </row>
    <row r="13" spans="1:10" ht="15">
      <c r="A13" s="6" t="s">
        <v>11</v>
      </c>
      <c r="B13" s="7">
        <v>15327</v>
      </c>
      <c r="C13" s="7">
        <v>3621</v>
      </c>
      <c r="D13" s="7">
        <f t="shared" si="0"/>
        <v>18948</v>
      </c>
      <c r="E13" s="7">
        <v>8381</v>
      </c>
      <c r="F13" s="7">
        <v>1334</v>
      </c>
      <c r="G13" s="7">
        <f t="shared" si="1"/>
        <v>9715</v>
      </c>
      <c r="H13" s="8">
        <f t="shared" si="2"/>
        <v>-45.31871860116135</v>
      </c>
      <c r="I13" s="8">
        <f t="shared" si="3"/>
        <v>-63.159348246340784</v>
      </c>
      <c r="J13" s="9">
        <f t="shared" si="4"/>
        <v>-48.728097952290476</v>
      </c>
    </row>
    <row r="14" spans="1:10" ht="15">
      <c r="A14" s="10" t="s">
        <v>12</v>
      </c>
      <c r="B14" s="3">
        <v>11687</v>
      </c>
      <c r="C14" s="3">
        <v>1719</v>
      </c>
      <c r="D14" s="3">
        <f t="shared" si="0"/>
        <v>13406</v>
      </c>
      <c r="E14" s="3">
        <v>6117</v>
      </c>
      <c r="F14" s="3">
        <v>234</v>
      </c>
      <c r="G14" s="3">
        <f t="shared" si="1"/>
        <v>6351</v>
      </c>
      <c r="H14" s="4">
        <f t="shared" si="2"/>
        <v>-47.65979293231796</v>
      </c>
      <c r="I14" s="4">
        <f t="shared" si="3"/>
        <v>-86.38743455497382</v>
      </c>
      <c r="J14" s="5">
        <f t="shared" si="4"/>
        <v>-52.62568998955691</v>
      </c>
    </row>
    <row r="15" spans="1:10" ht="15">
      <c r="A15" s="6" t="s">
        <v>13</v>
      </c>
      <c r="B15" s="7">
        <v>3551</v>
      </c>
      <c r="C15" s="7">
        <v>58</v>
      </c>
      <c r="D15" s="7">
        <f t="shared" si="0"/>
        <v>3609</v>
      </c>
      <c r="E15" s="7">
        <v>1802</v>
      </c>
      <c r="F15" s="7">
        <v>13</v>
      </c>
      <c r="G15" s="7">
        <f t="shared" si="1"/>
        <v>1815</v>
      </c>
      <c r="H15" s="8">
        <f t="shared" si="2"/>
        <v>-49.25373134328358</v>
      </c>
      <c r="I15" s="8">
        <f t="shared" si="3"/>
        <v>-77.58620689655173</v>
      </c>
      <c r="J15" s="9">
        <f t="shared" si="4"/>
        <v>-49.70906068162926</v>
      </c>
    </row>
    <row r="16" spans="1:10" ht="15">
      <c r="A16" s="10" t="s">
        <v>14</v>
      </c>
      <c r="B16" s="3">
        <v>7892</v>
      </c>
      <c r="C16" s="3">
        <v>1343</v>
      </c>
      <c r="D16" s="3">
        <f t="shared" si="0"/>
        <v>9235</v>
      </c>
      <c r="E16" s="3">
        <v>4776</v>
      </c>
      <c r="F16" s="3">
        <v>713</v>
      </c>
      <c r="G16" s="3">
        <f t="shared" si="1"/>
        <v>5489</v>
      </c>
      <c r="H16" s="4">
        <f t="shared" si="2"/>
        <v>-39.48302078053725</v>
      </c>
      <c r="I16" s="4">
        <f t="shared" si="3"/>
        <v>-46.909903201787046</v>
      </c>
      <c r="J16" s="5">
        <f t="shared" si="4"/>
        <v>-40.5630752571738</v>
      </c>
    </row>
    <row r="17" spans="1:10" ht="15">
      <c r="A17" s="6" t="s">
        <v>15</v>
      </c>
      <c r="B17" s="7">
        <v>918</v>
      </c>
      <c r="C17" s="7">
        <v>11</v>
      </c>
      <c r="D17" s="7">
        <f t="shared" si="0"/>
        <v>929</v>
      </c>
      <c r="E17" s="7">
        <v>544</v>
      </c>
      <c r="F17" s="7">
        <v>10</v>
      </c>
      <c r="G17" s="7">
        <f t="shared" si="1"/>
        <v>554</v>
      </c>
      <c r="H17" s="8">
        <f t="shared" si="2"/>
        <v>-40.74074074074074</v>
      </c>
      <c r="I17" s="8">
        <f t="shared" si="3"/>
        <v>-9.090909090909092</v>
      </c>
      <c r="J17" s="9">
        <f t="shared" si="4"/>
        <v>-40.3659849300323</v>
      </c>
    </row>
    <row r="18" spans="1:10" ht="15">
      <c r="A18" s="10" t="s">
        <v>16</v>
      </c>
      <c r="B18" s="3">
        <v>1219</v>
      </c>
      <c r="C18" s="3">
        <v>0</v>
      </c>
      <c r="D18" s="3">
        <f t="shared" si="0"/>
        <v>1219</v>
      </c>
      <c r="E18" s="3">
        <v>715</v>
      </c>
      <c r="F18" s="3">
        <v>2</v>
      </c>
      <c r="G18" s="3">
        <f t="shared" si="1"/>
        <v>717</v>
      </c>
      <c r="H18" s="4">
        <f t="shared" si="2"/>
        <v>-41.345365053322396</v>
      </c>
      <c r="I18" s="4">
        <f t="shared" si="3"/>
        <v>0</v>
      </c>
      <c r="J18" s="5">
        <f t="shared" si="4"/>
        <v>-41.18129614438064</v>
      </c>
    </row>
    <row r="19" spans="1:10" ht="15">
      <c r="A19" s="6" t="s">
        <v>17</v>
      </c>
      <c r="B19" s="7">
        <v>660</v>
      </c>
      <c r="C19" s="7">
        <v>36</v>
      </c>
      <c r="D19" s="7">
        <f t="shared" si="0"/>
        <v>696</v>
      </c>
      <c r="E19" s="7">
        <v>363</v>
      </c>
      <c r="F19" s="7">
        <v>24</v>
      </c>
      <c r="G19" s="7">
        <f t="shared" si="1"/>
        <v>387</v>
      </c>
      <c r="H19" s="8">
        <f t="shared" si="2"/>
        <v>-45</v>
      </c>
      <c r="I19" s="8">
        <f t="shared" si="3"/>
        <v>-33.33333333333333</v>
      </c>
      <c r="J19" s="9">
        <f t="shared" si="4"/>
        <v>-44.396551724137936</v>
      </c>
    </row>
    <row r="20" spans="1:10" ht="15">
      <c r="A20" s="10" t="s">
        <v>55</v>
      </c>
      <c r="B20" s="3">
        <v>0</v>
      </c>
      <c r="C20" s="3">
        <v>0</v>
      </c>
      <c r="D20" s="3"/>
      <c r="E20" s="3">
        <v>0</v>
      </c>
      <c r="F20" s="3">
        <v>0</v>
      </c>
      <c r="G20" s="3"/>
      <c r="H20" s="4">
        <f t="shared" si="2"/>
        <v>0</v>
      </c>
      <c r="I20" s="4">
        <f t="shared" si="3"/>
        <v>0</v>
      </c>
      <c r="J20" s="5">
        <f t="shared" si="4"/>
        <v>0</v>
      </c>
    </row>
    <row r="21" spans="1:10" ht="15">
      <c r="A21" s="6" t="s">
        <v>18</v>
      </c>
      <c r="B21" s="7">
        <v>1352</v>
      </c>
      <c r="C21" s="7">
        <v>30</v>
      </c>
      <c r="D21" s="7">
        <f t="shared" si="0"/>
        <v>1382</v>
      </c>
      <c r="E21" s="7">
        <v>581</v>
      </c>
      <c r="F21" s="7">
        <v>40</v>
      </c>
      <c r="G21" s="7">
        <f t="shared" si="1"/>
        <v>621</v>
      </c>
      <c r="H21" s="8">
        <f t="shared" si="2"/>
        <v>-57.02662721893491</v>
      </c>
      <c r="I21" s="8">
        <f t="shared" si="3"/>
        <v>33.33333333333333</v>
      </c>
      <c r="J21" s="9">
        <f t="shared" si="4"/>
        <v>-55.06512301013024</v>
      </c>
    </row>
    <row r="22" spans="1:10" ht="15">
      <c r="A22" s="10" t="s">
        <v>19</v>
      </c>
      <c r="B22" s="3">
        <v>0</v>
      </c>
      <c r="C22" s="3">
        <v>0</v>
      </c>
      <c r="D22" s="3"/>
      <c r="E22" s="3">
        <v>0</v>
      </c>
      <c r="F22" s="3">
        <v>0</v>
      </c>
      <c r="G22" s="3"/>
      <c r="H22" s="4">
        <f t="shared" si="2"/>
        <v>0</v>
      </c>
      <c r="I22" s="4">
        <f t="shared" si="3"/>
        <v>0</v>
      </c>
      <c r="J22" s="5">
        <f t="shared" si="4"/>
        <v>0</v>
      </c>
    </row>
    <row r="23" spans="1:10" ht="15">
      <c r="A23" s="6" t="s">
        <v>20</v>
      </c>
      <c r="B23" s="7">
        <v>1918</v>
      </c>
      <c r="C23" s="7">
        <v>5</v>
      </c>
      <c r="D23" s="7">
        <f t="shared" si="0"/>
        <v>1923</v>
      </c>
      <c r="E23" s="7">
        <v>1185</v>
      </c>
      <c r="F23" s="7">
        <v>7</v>
      </c>
      <c r="G23" s="7">
        <f t="shared" si="1"/>
        <v>1192</v>
      </c>
      <c r="H23" s="8">
        <f t="shared" si="2"/>
        <v>-38.216892596454635</v>
      </c>
      <c r="I23" s="8">
        <f t="shared" si="3"/>
        <v>40</v>
      </c>
      <c r="J23" s="9">
        <f t="shared" si="4"/>
        <v>-38.01352054082163</v>
      </c>
    </row>
    <row r="24" spans="1:10" ht="15">
      <c r="A24" s="10" t="s">
        <v>21</v>
      </c>
      <c r="B24" s="3">
        <v>793</v>
      </c>
      <c r="C24" s="3">
        <v>4</v>
      </c>
      <c r="D24" s="3">
        <f t="shared" si="0"/>
        <v>797</v>
      </c>
      <c r="E24" s="3">
        <v>518</v>
      </c>
      <c r="F24" s="3">
        <v>0</v>
      </c>
      <c r="G24" s="3">
        <f t="shared" si="1"/>
        <v>518</v>
      </c>
      <c r="H24" s="4">
        <f t="shared" si="2"/>
        <v>-34.67843631778058</v>
      </c>
      <c r="I24" s="4">
        <f t="shared" si="3"/>
        <v>-100</v>
      </c>
      <c r="J24" s="5">
        <f t="shared" si="4"/>
        <v>-35.006273525721454</v>
      </c>
    </row>
    <row r="25" spans="1:10" ht="15">
      <c r="A25" s="6" t="s">
        <v>22</v>
      </c>
      <c r="B25" s="7">
        <v>1025</v>
      </c>
      <c r="C25" s="7">
        <v>71</v>
      </c>
      <c r="D25" s="7">
        <f t="shared" si="0"/>
        <v>1096</v>
      </c>
      <c r="E25" s="7">
        <v>482</v>
      </c>
      <c r="F25" s="7">
        <v>69</v>
      </c>
      <c r="G25" s="7">
        <f t="shared" si="1"/>
        <v>551</v>
      </c>
      <c r="H25" s="8">
        <f t="shared" si="2"/>
        <v>-52.97560975609756</v>
      </c>
      <c r="I25" s="8">
        <f t="shared" si="3"/>
        <v>-2.8169014084507045</v>
      </c>
      <c r="J25" s="9">
        <f t="shared" si="4"/>
        <v>-49.72627737226277</v>
      </c>
    </row>
    <row r="26" spans="1:10" ht="15">
      <c r="A26" s="10" t="s">
        <v>23</v>
      </c>
      <c r="B26" s="3">
        <v>532</v>
      </c>
      <c r="C26" s="3">
        <v>20</v>
      </c>
      <c r="D26" s="3">
        <f t="shared" si="0"/>
        <v>552</v>
      </c>
      <c r="E26" s="3">
        <v>289</v>
      </c>
      <c r="F26" s="3">
        <v>8</v>
      </c>
      <c r="G26" s="3">
        <f t="shared" si="1"/>
        <v>297</v>
      </c>
      <c r="H26" s="4">
        <f t="shared" si="2"/>
        <v>-45.67669172932331</v>
      </c>
      <c r="I26" s="4">
        <f t="shared" si="3"/>
        <v>-60</v>
      </c>
      <c r="J26" s="5">
        <f t="shared" si="4"/>
        <v>-46.19565217391305</v>
      </c>
    </row>
    <row r="27" spans="1:10" ht="15">
      <c r="A27" s="6" t="s">
        <v>24</v>
      </c>
      <c r="B27" s="7">
        <v>0</v>
      </c>
      <c r="C27" s="7">
        <v>0</v>
      </c>
      <c r="D27" s="7"/>
      <c r="E27" s="7">
        <v>0</v>
      </c>
      <c r="F27" s="7">
        <v>0</v>
      </c>
      <c r="G27" s="7">
        <f t="shared" si="1"/>
        <v>0</v>
      </c>
      <c r="H27" s="8">
        <f t="shared" si="2"/>
        <v>0</v>
      </c>
      <c r="I27" s="8">
        <f t="shared" si="3"/>
        <v>0</v>
      </c>
      <c r="J27" s="9">
        <f t="shared" si="4"/>
        <v>0</v>
      </c>
    </row>
    <row r="28" spans="1:10" ht="15">
      <c r="A28" s="10" t="s">
        <v>25</v>
      </c>
      <c r="B28" s="3">
        <v>2060</v>
      </c>
      <c r="C28" s="3">
        <v>398</v>
      </c>
      <c r="D28" s="3">
        <f t="shared" si="0"/>
        <v>2458</v>
      </c>
      <c r="E28" s="3">
        <v>1118</v>
      </c>
      <c r="F28" s="3">
        <v>47</v>
      </c>
      <c r="G28" s="3">
        <f t="shared" si="1"/>
        <v>1165</v>
      </c>
      <c r="H28" s="4">
        <f t="shared" si="2"/>
        <v>-45.728155339805824</v>
      </c>
      <c r="I28" s="4">
        <f t="shared" si="3"/>
        <v>-88.19095477386935</v>
      </c>
      <c r="J28" s="5">
        <f t="shared" si="4"/>
        <v>-52.603742880390556</v>
      </c>
    </row>
    <row r="29" spans="1:10" ht="15">
      <c r="A29" s="6" t="s">
        <v>26</v>
      </c>
      <c r="B29" s="7">
        <v>5962</v>
      </c>
      <c r="C29" s="7">
        <v>305</v>
      </c>
      <c r="D29" s="7">
        <f t="shared" si="0"/>
        <v>6267</v>
      </c>
      <c r="E29" s="7">
        <v>3705</v>
      </c>
      <c r="F29" s="7">
        <v>132</v>
      </c>
      <c r="G29" s="7">
        <f t="shared" si="1"/>
        <v>3837</v>
      </c>
      <c r="H29" s="8">
        <f t="shared" si="2"/>
        <v>-37.856424018785646</v>
      </c>
      <c r="I29" s="8">
        <f t="shared" si="3"/>
        <v>-56.72131147540984</v>
      </c>
      <c r="J29" s="9">
        <f t="shared" si="4"/>
        <v>-38.77453326950694</v>
      </c>
    </row>
    <row r="30" spans="1:10" ht="15">
      <c r="A30" s="10" t="s">
        <v>27</v>
      </c>
      <c r="B30" s="3">
        <v>3138</v>
      </c>
      <c r="C30" s="3">
        <v>132</v>
      </c>
      <c r="D30" s="3">
        <f t="shared" si="0"/>
        <v>3270</v>
      </c>
      <c r="E30" s="3">
        <v>1938</v>
      </c>
      <c r="F30" s="3">
        <v>111</v>
      </c>
      <c r="G30" s="3">
        <f t="shared" si="1"/>
        <v>2049</v>
      </c>
      <c r="H30" s="4">
        <f t="shared" si="2"/>
        <v>-38.24091778202677</v>
      </c>
      <c r="I30" s="4">
        <f t="shared" si="3"/>
        <v>-15.909090909090908</v>
      </c>
      <c r="J30" s="5">
        <f t="shared" si="4"/>
        <v>-37.3394495412844</v>
      </c>
    </row>
    <row r="31" spans="1:10" ht="15">
      <c r="A31" s="6" t="s">
        <v>28</v>
      </c>
      <c r="B31" s="7">
        <v>1557</v>
      </c>
      <c r="C31" s="7">
        <v>7</v>
      </c>
      <c r="D31" s="7">
        <f t="shared" si="0"/>
        <v>1564</v>
      </c>
      <c r="E31" s="7">
        <v>875</v>
      </c>
      <c r="F31" s="7">
        <v>3</v>
      </c>
      <c r="G31" s="7">
        <f t="shared" si="1"/>
        <v>878</v>
      </c>
      <c r="H31" s="8">
        <f t="shared" si="2"/>
        <v>-43.802183686576754</v>
      </c>
      <c r="I31" s="8">
        <f t="shared" si="3"/>
        <v>-57.14285714285714</v>
      </c>
      <c r="J31" s="9">
        <f t="shared" si="4"/>
        <v>-43.8618925831202</v>
      </c>
    </row>
    <row r="32" spans="1:10" ht="15">
      <c r="A32" s="10" t="s">
        <v>56</v>
      </c>
      <c r="B32" s="3">
        <v>4</v>
      </c>
      <c r="C32" s="3">
        <v>331</v>
      </c>
      <c r="D32" s="3">
        <f t="shared" si="0"/>
        <v>335</v>
      </c>
      <c r="E32" s="3">
        <v>0</v>
      </c>
      <c r="F32" s="3">
        <v>198</v>
      </c>
      <c r="G32" s="3">
        <f t="shared" si="1"/>
        <v>198</v>
      </c>
      <c r="H32" s="4">
        <f t="shared" si="2"/>
        <v>-100</v>
      </c>
      <c r="I32" s="4">
        <f t="shared" si="3"/>
        <v>-40.181268882175225</v>
      </c>
      <c r="J32" s="5">
        <f t="shared" si="4"/>
        <v>-40.8955223880597</v>
      </c>
    </row>
    <row r="33" spans="1:10" ht="15">
      <c r="A33" s="6" t="s">
        <v>68</v>
      </c>
      <c r="B33" s="7">
        <v>666</v>
      </c>
      <c r="C33" s="7">
        <v>0</v>
      </c>
      <c r="D33" s="7">
        <f t="shared" si="0"/>
        <v>666</v>
      </c>
      <c r="E33" s="7">
        <v>368</v>
      </c>
      <c r="F33" s="7">
        <v>0</v>
      </c>
      <c r="G33" s="7">
        <f t="shared" si="1"/>
        <v>368</v>
      </c>
      <c r="H33" s="8">
        <f t="shared" si="2"/>
        <v>-44.74474474474475</v>
      </c>
      <c r="I33" s="8">
        <f t="shared" si="3"/>
        <v>0</v>
      </c>
      <c r="J33" s="9">
        <f t="shared" si="4"/>
        <v>-44.74474474474475</v>
      </c>
    </row>
    <row r="34" spans="1:10" ht="15">
      <c r="A34" s="10" t="s">
        <v>29</v>
      </c>
      <c r="B34" s="3">
        <v>3599</v>
      </c>
      <c r="C34" s="3">
        <v>1143</v>
      </c>
      <c r="D34" s="3">
        <f t="shared" si="0"/>
        <v>4742</v>
      </c>
      <c r="E34" s="3">
        <v>2298</v>
      </c>
      <c r="F34" s="3">
        <v>424</v>
      </c>
      <c r="G34" s="3">
        <f t="shared" si="1"/>
        <v>2722</v>
      </c>
      <c r="H34" s="4">
        <f t="shared" si="2"/>
        <v>-36.14893025840511</v>
      </c>
      <c r="I34" s="4">
        <f t="shared" si="3"/>
        <v>-62.904636920384945</v>
      </c>
      <c r="J34" s="5">
        <f t="shared" si="4"/>
        <v>-42.59805989034163</v>
      </c>
    </row>
    <row r="35" spans="1:10" ht="15">
      <c r="A35" s="6" t="s">
        <v>67</v>
      </c>
      <c r="B35" s="7">
        <v>990</v>
      </c>
      <c r="C35" s="7">
        <v>10</v>
      </c>
      <c r="D35" s="7">
        <f t="shared" si="0"/>
        <v>1000</v>
      </c>
      <c r="E35" s="7">
        <v>465</v>
      </c>
      <c r="F35" s="7">
        <v>2</v>
      </c>
      <c r="G35" s="7">
        <f t="shared" si="1"/>
        <v>467</v>
      </c>
      <c r="H35" s="8">
        <f t="shared" si="2"/>
        <v>-53.03030303030303</v>
      </c>
      <c r="I35" s="8">
        <f t="shared" si="3"/>
        <v>-80</v>
      </c>
      <c r="J35" s="9">
        <f t="shared" si="4"/>
        <v>-53.300000000000004</v>
      </c>
    </row>
    <row r="36" spans="1:10" ht="15">
      <c r="A36" s="10" t="s">
        <v>30</v>
      </c>
      <c r="B36" s="3">
        <v>366</v>
      </c>
      <c r="C36" s="3">
        <v>241</v>
      </c>
      <c r="D36" s="3">
        <f t="shared" si="0"/>
        <v>607</v>
      </c>
      <c r="E36" s="3">
        <v>224</v>
      </c>
      <c r="F36" s="3">
        <v>36</v>
      </c>
      <c r="G36" s="3">
        <f t="shared" si="1"/>
        <v>260</v>
      </c>
      <c r="H36" s="4">
        <f t="shared" si="2"/>
        <v>-38.79781420765027</v>
      </c>
      <c r="I36" s="4">
        <f t="shared" si="3"/>
        <v>-85.06224066390041</v>
      </c>
      <c r="J36" s="5">
        <f t="shared" si="4"/>
        <v>-57.166392092257</v>
      </c>
    </row>
    <row r="37" spans="1:10" ht="15">
      <c r="A37" s="6" t="s">
        <v>31</v>
      </c>
      <c r="B37" s="7">
        <v>1109</v>
      </c>
      <c r="C37" s="7">
        <v>2</v>
      </c>
      <c r="D37" s="7">
        <f t="shared" si="0"/>
        <v>1111</v>
      </c>
      <c r="E37" s="7">
        <v>646</v>
      </c>
      <c r="F37" s="7">
        <v>5</v>
      </c>
      <c r="G37" s="7">
        <f t="shared" si="1"/>
        <v>651</v>
      </c>
      <c r="H37" s="8">
        <f t="shared" si="2"/>
        <v>-41.74932371505861</v>
      </c>
      <c r="I37" s="8">
        <f t="shared" si="3"/>
        <v>150</v>
      </c>
      <c r="J37" s="9">
        <f t="shared" si="4"/>
        <v>-41.4041404140414</v>
      </c>
    </row>
    <row r="38" spans="1:10" ht="15">
      <c r="A38" s="10" t="s">
        <v>32</v>
      </c>
      <c r="B38" s="3">
        <v>1904</v>
      </c>
      <c r="C38" s="3">
        <v>1</v>
      </c>
      <c r="D38" s="3">
        <f t="shared" si="0"/>
        <v>1905</v>
      </c>
      <c r="E38" s="3">
        <v>1374</v>
      </c>
      <c r="F38" s="3">
        <v>0</v>
      </c>
      <c r="G38" s="3">
        <f t="shared" si="1"/>
        <v>1374</v>
      </c>
      <c r="H38" s="4">
        <f t="shared" si="2"/>
        <v>-27.836134453781515</v>
      </c>
      <c r="I38" s="4">
        <f t="shared" si="3"/>
        <v>-100</v>
      </c>
      <c r="J38" s="5">
        <f t="shared" si="4"/>
        <v>-27.874015748031493</v>
      </c>
    </row>
    <row r="39" spans="1:10" ht="15">
      <c r="A39" s="6" t="s">
        <v>33</v>
      </c>
      <c r="B39" s="7">
        <v>280</v>
      </c>
      <c r="C39" s="7">
        <v>18</v>
      </c>
      <c r="D39" s="7">
        <f t="shared" si="0"/>
        <v>298</v>
      </c>
      <c r="E39" s="7">
        <v>129</v>
      </c>
      <c r="F39" s="7">
        <v>10</v>
      </c>
      <c r="G39" s="7">
        <f t="shared" si="1"/>
        <v>139</v>
      </c>
      <c r="H39" s="8">
        <f t="shared" si="2"/>
        <v>-53.92857142857142</v>
      </c>
      <c r="I39" s="8">
        <f t="shared" si="3"/>
        <v>-44.44444444444444</v>
      </c>
      <c r="J39" s="9">
        <f t="shared" si="4"/>
        <v>-53.355704697986575</v>
      </c>
    </row>
    <row r="40" spans="1:10" ht="15">
      <c r="A40" s="10" t="s">
        <v>34</v>
      </c>
      <c r="B40" s="3">
        <v>6945</v>
      </c>
      <c r="C40" s="3">
        <v>1252</v>
      </c>
      <c r="D40" s="3">
        <f t="shared" si="0"/>
        <v>8197</v>
      </c>
      <c r="E40" s="3">
        <v>3847</v>
      </c>
      <c r="F40" s="3">
        <v>913</v>
      </c>
      <c r="G40" s="3">
        <f t="shared" si="1"/>
        <v>4760</v>
      </c>
      <c r="H40" s="4">
        <f t="shared" si="2"/>
        <v>-44.60763138948884</v>
      </c>
      <c r="I40" s="4">
        <f t="shared" si="3"/>
        <v>-27.076677316293928</v>
      </c>
      <c r="J40" s="5">
        <f t="shared" si="4"/>
        <v>-41.92997438087105</v>
      </c>
    </row>
    <row r="41" spans="1:10" ht="15">
      <c r="A41" s="6" t="s">
        <v>35</v>
      </c>
      <c r="B41" s="7">
        <v>187</v>
      </c>
      <c r="C41" s="7">
        <v>23</v>
      </c>
      <c r="D41" s="7">
        <f t="shared" si="0"/>
        <v>210</v>
      </c>
      <c r="E41" s="7">
        <v>77</v>
      </c>
      <c r="F41" s="7">
        <v>6</v>
      </c>
      <c r="G41" s="7">
        <f t="shared" si="1"/>
        <v>83</v>
      </c>
      <c r="H41" s="8">
        <f t="shared" si="2"/>
        <v>-58.82352941176471</v>
      </c>
      <c r="I41" s="8">
        <f t="shared" si="3"/>
        <v>-73.91304347826086</v>
      </c>
      <c r="J41" s="9">
        <f t="shared" si="4"/>
        <v>-60.476190476190474</v>
      </c>
    </row>
    <row r="42" spans="1:10" ht="15">
      <c r="A42" s="10" t="s">
        <v>36</v>
      </c>
      <c r="B42" s="3">
        <v>3420</v>
      </c>
      <c r="C42" s="3">
        <v>506</v>
      </c>
      <c r="D42" s="3">
        <f t="shared" si="0"/>
        <v>3926</v>
      </c>
      <c r="E42" s="3">
        <v>1815</v>
      </c>
      <c r="F42" s="3">
        <v>294</v>
      </c>
      <c r="G42" s="3">
        <f t="shared" si="1"/>
        <v>2109</v>
      </c>
      <c r="H42" s="4">
        <f t="shared" si="2"/>
        <v>-46.92982456140351</v>
      </c>
      <c r="I42" s="4">
        <f t="shared" si="3"/>
        <v>-41.89723320158103</v>
      </c>
      <c r="J42" s="5">
        <f t="shared" si="4"/>
        <v>-46.28120224146714</v>
      </c>
    </row>
    <row r="43" spans="1:10" ht="15">
      <c r="A43" s="6" t="s">
        <v>37</v>
      </c>
      <c r="B43" s="7">
        <v>2645</v>
      </c>
      <c r="C43" s="7">
        <v>34</v>
      </c>
      <c r="D43" s="7">
        <f t="shared" si="0"/>
        <v>2679</v>
      </c>
      <c r="E43" s="7">
        <v>1799</v>
      </c>
      <c r="F43" s="7">
        <v>29</v>
      </c>
      <c r="G43" s="7">
        <f t="shared" si="1"/>
        <v>1828</v>
      </c>
      <c r="H43" s="8">
        <f t="shared" si="2"/>
        <v>-31.984877126654066</v>
      </c>
      <c r="I43" s="8">
        <f t="shared" si="3"/>
        <v>-14.705882352941178</v>
      </c>
      <c r="J43" s="9">
        <f t="shared" si="4"/>
        <v>-31.765584173198956</v>
      </c>
    </row>
    <row r="44" spans="1:10" ht="15">
      <c r="A44" s="10" t="s">
        <v>38</v>
      </c>
      <c r="B44" s="3">
        <v>2044</v>
      </c>
      <c r="C44" s="3">
        <v>11</v>
      </c>
      <c r="D44" s="3">
        <f t="shared" si="0"/>
        <v>2055</v>
      </c>
      <c r="E44" s="3">
        <v>1367</v>
      </c>
      <c r="F44" s="3">
        <v>3</v>
      </c>
      <c r="G44" s="3">
        <f t="shared" si="1"/>
        <v>1370</v>
      </c>
      <c r="H44" s="4">
        <f t="shared" si="2"/>
        <v>-33.121330724070454</v>
      </c>
      <c r="I44" s="4">
        <f t="shared" si="3"/>
        <v>-72.72727272727273</v>
      </c>
      <c r="J44" s="5">
        <f t="shared" si="4"/>
        <v>-33.33333333333333</v>
      </c>
    </row>
    <row r="45" spans="1:10" ht="15">
      <c r="A45" s="6" t="s">
        <v>70</v>
      </c>
      <c r="B45" s="7">
        <v>1377</v>
      </c>
      <c r="C45" s="7">
        <v>6</v>
      </c>
      <c r="D45" s="7">
        <f t="shared" si="0"/>
        <v>1383</v>
      </c>
      <c r="E45" s="7">
        <v>920</v>
      </c>
      <c r="F45" s="7">
        <v>9</v>
      </c>
      <c r="G45" s="7">
        <f t="shared" si="1"/>
        <v>929</v>
      </c>
      <c r="H45" s="8">
        <f t="shared" si="2"/>
        <v>-33.18809005083515</v>
      </c>
      <c r="I45" s="8">
        <f t="shared" si="3"/>
        <v>50</v>
      </c>
      <c r="J45" s="9">
        <f t="shared" si="4"/>
        <v>-32.82718727404193</v>
      </c>
    </row>
    <row r="46" spans="1:10" ht="15">
      <c r="A46" s="10" t="s">
        <v>39</v>
      </c>
      <c r="B46" s="3">
        <v>1640</v>
      </c>
      <c r="C46" s="3">
        <v>19</v>
      </c>
      <c r="D46" s="3">
        <f t="shared" si="0"/>
        <v>1659</v>
      </c>
      <c r="E46" s="3">
        <v>754</v>
      </c>
      <c r="F46" s="3">
        <v>7</v>
      </c>
      <c r="G46" s="3">
        <f t="shared" si="1"/>
        <v>761</v>
      </c>
      <c r="H46" s="4">
        <f t="shared" si="2"/>
        <v>-54.024390243902445</v>
      </c>
      <c r="I46" s="4">
        <f t="shared" si="3"/>
        <v>-63.1578947368421</v>
      </c>
      <c r="J46" s="5">
        <f t="shared" si="4"/>
        <v>-54.1289933694997</v>
      </c>
    </row>
    <row r="47" spans="1:10" ht="15">
      <c r="A47" s="6" t="s">
        <v>40</v>
      </c>
      <c r="B47" s="7">
        <v>3736</v>
      </c>
      <c r="C47" s="7">
        <v>94</v>
      </c>
      <c r="D47" s="7">
        <f t="shared" si="0"/>
        <v>3830</v>
      </c>
      <c r="E47" s="7">
        <v>1891</v>
      </c>
      <c r="F47" s="7">
        <v>73</v>
      </c>
      <c r="G47" s="7">
        <f t="shared" si="1"/>
        <v>1964</v>
      </c>
      <c r="H47" s="8">
        <f t="shared" si="2"/>
        <v>-49.38436830835118</v>
      </c>
      <c r="I47" s="8">
        <f t="shared" si="3"/>
        <v>-22.340425531914892</v>
      </c>
      <c r="J47" s="9">
        <f t="shared" si="4"/>
        <v>-48.72062663185378</v>
      </c>
    </row>
    <row r="48" spans="1:10" ht="15">
      <c r="A48" s="10" t="s">
        <v>41</v>
      </c>
      <c r="B48" s="3">
        <v>5007</v>
      </c>
      <c r="C48" s="3">
        <v>444</v>
      </c>
      <c r="D48" s="3">
        <f t="shared" si="0"/>
        <v>5451</v>
      </c>
      <c r="E48" s="3">
        <v>3233</v>
      </c>
      <c r="F48" s="3">
        <v>359</v>
      </c>
      <c r="G48" s="3">
        <f t="shared" si="1"/>
        <v>3592</v>
      </c>
      <c r="H48" s="4">
        <f t="shared" si="2"/>
        <v>-35.43039744357899</v>
      </c>
      <c r="I48" s="4">
        <f t="shared" si="3"/>
        <v>-19.144144144144143</v>
      </c>
      <c r="J48" s="5">
        <f t="shared" si="4"/>
        <v>-34.10383415886994</v>
      </c>
    </row>
    <row r="49" spans="1:10" ht="15">
      <c r="A49" s="6" t="s">
        <v>42</v>
      </c>
      <c r="B49" s="7">
        <v>119</v>
      </c>
      <c r="C49" s="7">
        <v>0</v>
      </c>
      <c r="D49" s="7">
        <f t="shared" si="0"/>
        <v>119</v>
      </c>
      <c r="E49" s="7">
        <v>142</v>
      </c>
      <c r="F49" s="7">
        <v>0</v>
      </c>
      <c r="G49" s="7">
        <f t="shared" si="1"/>
        <v>142</v>
      </c>
      <c r="H49" s="8">
        <f t="shared" si="2"/>
        <v>19.327731092436977</v>
      </c>
      <c r="I49" s="8">
        <f t="shared" si="3"/>
        <v>0</v>
      </c>
      <c r="J49" s="9">
        <f t="shared" si="4"/>
        <v>19.327731092436977</v>
      </c>
    </row>
    <row r="50" spans="1:10" ht="15">
      <c r="A50" s="10" t="s">
        <v>43</v>
      </c>
      <c r="B50" s="3">
        <v>610</v>
      </c>
      <c r="C50" s="3">
        <v>2</v>
      </c>
      <c r="D50" s="3">
        <f t="shared" si="0"/>
        <v>612</v>
      </c>
      <c r="E50" s="3">
        <v>354</v>
      </c>
      <c r="F50" s="3">
        <v>0</v>
      </c>
      <c r="G50" s="3">
        <f t="shared" si="1"/>
        <v>354</v>
      </c>
      <c r="H50" s="4">
        <f t="shared" si="2"/>
        <v>-41.967213114754095</v>
      </c>
      <c r="I50" s="4">
        <f t="shared" si="3"/>
        <v>-100</v>
      </c>
      <c r="J50" s="5">
        <f t="shared" si="4"/>
        <v>-42.15686274509804</v>
      </c>
    </row>
    <row r="51" spans="1:10" ht="15">
      <c r="A51" s="6" t="s">
        <v>44</v>
      </c>
      <c r="B51" s="7">
        <v>1819</v>
      </c>
      <c r="C51" s="7">
        <v>17</v>
      </c>
      <c r="D51" s="7">
        <f t="shared" si="0"/>
        <v>1836</v>
      </c>
      <c r="E51" s="7">
        <v>1117</v>
      </c>
      <c r="F51" s="7">
        <v>26</v>
      </c>
      <c r="G51" s="7">
        <f t="shared" si="1"/>
        <v>1143</v>
      </c>
      <c r="H51" s="8">
        <f t="shared" si="2"/>
        <v>-38.59263331500824</v>
      </c>
      <c r="I51" s="8">
        <f t="shared" si="3"/>
        <v>52.94117647058824</v>
      </c>
      <c r="J51" s="9">
        <f t="shared" si="4"/>
        <v>-37.745098039215684</v>
      </c>
    </row>
    <row r="52" spans="1:10" ht="15">
      <c r="A52" s="10" t="s">
        <v>75</v>
      </c>
      <c r="B52" s="3">
        <v>2606</v>
      </c>
      <c r="C52" s="3">
        <v>66</v>
      </c>
      <c r="D52" s="3">
        <f t="shared" si="0"/>
        <v>2672</v>
      </c>
      <c r="E52" s="3">
        <v>1617</v>
      </c>
      <c r="F52" s="3">
        <v>37</v>
      </c>
      <c r="G52" s="3">
        <f t="shared" si="1"/>
        <v>1654</v>
      </c>
      <c r="H52" s="4">
        <f t="shared" si="2"/>
        <v>-37.95088257866462</v>
      </c>
      <c r="I52" s="4">
        <f t="shared" si="3"/>
        <v>-43.93939393939394</v>
      </c>
      <c r="J52" s="5">
        <f t="shared" si="4"/>
        <v>-38.09880239520958</v>
      </c>
    </row>
    <row r="53" spans="1:10" ht="15">
      <c r="A53" s="6" t="s">
        <v>45</v>
      </c>
      <c r="B53" s="7">
        <v>1354</v>
      </c>
      <c r="C53" s="7">
        <v>0</v>
      </c>
      <c r="D53" s="7">
        <f t="shared" si="0"/>
        <v>1354</v>
      </c>
      <c r="E53" s="7">
        <v>798</v>
      </c>
      <c r="F53" s="7">
        <v>0</v>
      </c>
      <c r="G53" s="7">
        <f t="shared" si="1"/>
        <v>798</v>
      </c>
      <c r="H53" s="8">
        <f t="shared" si="2"/>
        <v>-41.06351550960118</v>
      </c>
      <c r="I53" s="8">
        <f t="shared" si="3"/>
        <v>0</v>
      </c>
      <c r="J53" s="9">
        <f t="shared" si="4"/>
        <v>-41.06351550960118</v>
      </c>
    </row>
    <row r="54" spans="1:10" ht="15">
      <c r="A54" s="10" t="s">
        <v>71</v>
      </c>
      <c r="B54" s="3">
        <v>252</v>
      </c>
      <c r="C54" s="3">
        <v>36</v>
      </c>
      <c r="D54" s="3">
        <f t="shared" si="0"/>
        <v>288</v>
      </c>
      <c r="E54" s="3">
        <v>118</v>
      </c>
      <c r="F54" s="3">
        <v>51</v>
      </c>
      <c r="G54" s="3">
        <f t="shared" si="1"/>
        <v>169</v>
      </c>
      <c r="H54" s="4">
        <f t="shared" si="2"/>
        <v>-53.17460317460318</v>
      </c>
      <c r="I54" s="4">
        <f t="shared" si="3"/>
        <v>41.66666666666667</v>
      </c>
      <c r="J54" s="5">
        <f t="shared" si="4"/>
        <v>-41.31944444444444</v>
      </c>
    </row>
    <row r="55" spans="1:10" ht="15">
      <c r="A55" s="6" t="s">
        <v>46</v>
      </c>
      <c r="B55" s="7">
        <v>0</v>
      </c>
      <c r="C55" s="7">
        <v>0</v>
      </c>
      <c r="D55" s="7">
        <f t="shared" si="0"/>
        <v>0</v>
      </c>
      <c r="E55" s="7">
        <v>0</v>
      </c>
      <c r="F55" s="7">
        <v>0</v>
      </c>
      <c r="G55" s="7">
        <f t="shared" si="1"/>
        <v>0</v>
      </c>
      <c r="H55" s="8">
        <f t="shared" si="2"/>
        <v>0</v>
      </c>
      <c r="I55" s="8">
        <f t="shared" si="3"/>
        <v>0</v>
      </c>
      <c r="J55" s="9">
        <f t="shared" si="4"/>
        <v>0</v>
      </c>
    </row>
    <row r="56" spans="1:10" ht="15">
      <c r="A56" s="10" t="s">
        <v>47</v>
      </c>
      <c r="B56" s="3">
        <v>147</v>
      </c>
      <c r="C56" s="3">
        <v>8</v>
      </c>
      <c r="D56" s="3">
        <f t="shared" si="0"/>
        <v>155</v>
      </c>
      <c r="E56" s="3">
        <v>68</v>
      </c>
      <c r="F56" s="3">
        <v>7</v>
      </c>
      <c r="G56" s="3">
        <f>+E56+F56</f>
        <v>75</v>
      </c>
      <c r="H56" s="4">
        <f t="shared" si="2"/>
        <v>-53.74149659863946</v>
      </c>
      <c r="I56" s="4">
        <f t="shared" si="3"/>
        <v>-12.5</v>
      </c>
      <c r="J56" s="5">
        <f t="shared" si="4"/>
        <v>-51.61290322580645</v>
      </c>
    </row>
    <row r="57" spans="1:10" ht="15">
      <c r="A57" s="6" t="s">
        <v>48</v>
      </c>
      <c r="B57" s="7">
        <v>4900</v>
      </c>
      <c r="C57" s="7">
        <v>47</v>
      </c>
      <c r="D57" s="7">
        <f t="shared" si="0"/>
        <v>4947</v>
      </c>
      <c r="E57" s="7">
        <v>3140</v>
      </c>
      <c r="F57" s="7">
        <v>14</v>
      </c>
      <c r="G57" s="7">
        <f t="shared" si="1"/>
        <v>3154</v>
      </c>
      <c r="H57" s="8">
        <f t="shared" si="2"/>
        <v>-35.91836734693877</v>
      </c>
      <c r="I57" s="8">
        <f t="shared" si="3"/>
        <v>-70.2127659574468</v>
      </c>
      <c r="J57" s="9">
        <f t="shared" si="4"/>
        <v>-36.24418839700829</v>
      </c>
    </row>
    <row r="58" spans="1:10" ht="15">
      <c r="A58" s="10" t="s">
        <v>57</v>
      </c>
      <c r="B58" s="3">
        <v>336</v>
      </c>
      <c r="C58" s="3">
        <v>95</v>
      </c>
      <c r="D58" s="3">
        <f t="shared" si="0"/>
        <v>431</v>
      </c>
      <c r="E58" s="3">
        <v>98</v>
      </c>
      <c r="F58" s="3">
        <v>40</v>
      </c>
      <c r="G58" s="3">
        <f t="shared" si="1"/>
        <v>138</v>
      </c>
      <c r="H58" s="4">
        <f t="shared" si="2"/>
        <v>-70.83333333333334</v>
      </c>
      <c r="I58" s="4">
        <f t="shared" si="3"/>
        <v>-57.89473684210527</v>
      </c>
      <c r="J58" s="5">
        <f t="shared" si="4"/>
        <v>-67.98143851508121</v>
      </c>
    </row>
    <row r="59" spans="1:10" ht="15">
      <c r="A59" s="6" t="s">
        <v>58</v>
      </c>
      <c r="B59" s="7">
        <v>86</v>
      </c>
      <c r="C59" s="7">
        <v>26</v>
      </c>
      <c r="D59" s="7">
        <f t="shared" si="0"/>
        <v>112</v>
      </c>
      <c r="E59" s="7">
        <v>29</v>
      </c>
      <c r="F59" s="7">
        <v>22</v>
      </c>
      <c r="G59" s="7">
        <f t="shared" si="1"/>
        <v>51</v>
      </c>
      <c r="H59" s="8">
        <f t="shared" si="2"/>
        <v>-66.27906976744185</v>
      </c>
      <c r="I59" s="8">
        <f t="shared" si="3"/>
        <v>-15.384615384615385</v>
      </c>
      <c r="J59" s="9">
        <f t="shared" si="4"/>
        <v>-54.46428571428571</v>
      </c>
    </row>
    <row r="60" spans="1:10" ht="15">
      <c r="A60" s="11" t="s">
        <v>49</v>
      </c>
      <c r="B60" s="22">
        <f>+B61-SUM(B6+B10+B20+B32+B58+B59+B5)</f>
        <v>251427</v>
      </c>
      <c r="C60" s="22">
        <f>+C61-SUM(C6+C10+C20+C32+C58+C59+C5)</f>
        <v>215372</v>
      </c>
      <c r="D60" s="22">
        <f>+D61-SUM(D6+D10+D20+D32+D58+D59+D5)</f>
        <v>466799</v>
      </c>
      <c r="E60" s="22">
        <f>+E61-SUM(E6+E10+E20+E32+E58+E59+E5)</f>
        <v>114897</v>
      </c>
      <c r="F60" s="22">
        <f>+F61-SUM(F6+F10+F20+F32+F58+F59+F5)</f>
        <v>37867</v>
      </c>
      <c r="G60" s="22">
        <f>+G61-SUM(G6+G10+G20+G32+G58+G59+G5)</f>
        <v>152764</v>
      </c>
      <c r="H60" s="23">
        <f>+_xlfn.IFERROR(((E60-B60)/B60)*100,0)</f>
        <v>-54.30204393322913</v>
      </c>
      <c r="I60" s="23">
        <f>+_xlfn.IFERROR(((F60-C60)/C60)*100,0)</f>
        <v>-82.41786304626415</v>
      </c>
      <c r="J60" s="23">
        <f>+_xlfn.IFERROR(((G60-D60)/D60)*100,0)</f>
        <v>-67.27413726250485</v>
      </c>
    </row>
    <row r="61" spans="1:10" ht="15">
      <c r="A61" s="14" t="s">
        <v>50</v>
      </c>
      <c r="B61" s="24">
        <f>SUM(B4:B59)</f>
        <v>366928</v>
      </c>
      <c r="C61" s="24">
        <f>SUM(C4:C59)</f>
        <v>378015</v>
      </c>
      <c r="D61" s="24">
        <f>SUM(D4:D59)</f>
        <v>744943</v>
      </c>
      <c r="E61" s="24">
        <f>SUM(E4:E59)</f>
        <v>186801</v>
      </c>
      <c r="F61" s="24">
        <f>SUM(F4:F59)</f>
        <v>134480</v>
      </c>
      <c r="G61" s="24">
        <f>SUM(G4:G59)</f>
        <v>321281</v>
      </c>
      <c r="H61" s="25">
        <f>+_xlfn.IFERROR(((E61-B61)/B61)*100,0)</f>
        <v>-49.0905572755418</v>
      </c>
      <c r="I61" s="25">
        <f>+_xlfn.IFERROR(((F61-C61)/C61)*100,0)</f>
        <v>-64.42469214184622</v>
      </c>
      <c r="J61" s="25">
        <f>+_xlfn.IFERROR(((G61-D61)/D61)*100,0)</f>
        <v>-56.871733810506306</v>
      </c>
    </row>
    <row r="62" spans="1:10" ht="15">
      <c r="A62" s="26"/>
      <c r="B62" s="27"/>
      <c r="C62" s="27"/>
      <c r="D62" s="27"/>
      <c r="E62" s="27"/>
      <c r="F62" s="27"/>
      <c r="G62" s="27"/>
      <c r="H62" s="27"/>
      <c r="I62" s="27"/>
      <c r="J62" s="28"/>
    </row>
    <row r="63" spans="1:10" ht="15">
      <c r="A63" s="26"/>
      <c r="B63" s="27"/>
      <c r="C63" s="27"/>
      <c r="D63" s="27"/>
      <c r="E63" s="27"/>
      <c r="F63" s="27"/>
      <c r="G63" s="27"/>
      <c r="H63" s="27"/>
      <c r="I63" s="27"/>
      <c r="J63" s="28"/>
    </row>
    <row r="64" spans="1:10" ht="15.75" thickBot="1">
      <c r="A64" s="29"/>
      <c r="B64" s="30"/>
      <c r="C64" s="30"/>
      <c r="D64" s="30"/>
      <c r="E64" s="30"/>
      <c r="F64" s="30"/>
      <c r="G64" s="30"/>
      <c r="H64" s="30"/>
      <c r="I64" s="30"/>
      <c r="J64" s="31"/>
    </row>
    <row r="65" spans="1:10" ht="50.25" customHeight="1">
      <c r="A65" s="47" t="s">
        <v>72</v>
      </c>
      <c r="B65" s="47"/>
      <c r="C65" s="47"/>
      <c r="D65" s="47"/>
      <c r="E65" s="47"/>
      <c r="F65" s="47"/>
      <c r="G65" s="47"/>
      <c r="H65" s="47"/>
      <c r="I65" s="47"/>
      <c r="J65" s="47"/>
    </row>
    <row r="66" ht="15">
      <c r="A66" s="40" t="s">
        <v>73</v>
      </c>
    </row>
  </sheetData>
  <sheetProtection/>
  <mergeCells count="6">
    <mergeCell ref="A65:J65"/>
    <mergeCell ref="A1:J1"/>
    <mergeCell ref="A2:A3"/>
    <mergeCell ref="B2:D2"/>
    <mergeCell ref="E2:G2"/>
    <mergeCell ref="H2:J2"/>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ignoredErrors>
    <ignoredError sqref="D5 G5" formula="1"/>
  </ignoredErrors>
</worksheet>
</file>

<file path=xl/worksheets/sheet3.xml><?xml version="1.0" encoding="utf-8"?>
<worksheet xmlns="http://schemas.openxmlformats.org/spreadsheetml/2006/main" xmlns:r="http://schemas.openxmlformats.org/officeDocument/2006/relationships">
  <sheetPr>
    <pageSetUpPr fitToPage="1"/>
  </sheetPr>
  <dimension ref="A1:K71"/>
  <sheetViews>
    <sheetView zoomScale="80" zoomScaleNormal="80" zoomScalePageLayoutView="0" workbookViewId="0" topLeftCell="A31">
      <selection activeCell="D9" sqref="D9"/>
    </sheetView>
  </sheetViews>
  <sheetFormatPr defaultColWidth="9.140625" defaultRowHeight="15"/>
  <cols>
    <col min="1" max="1" width="36.7109375" style="0" bestFit="1" customWidth="1"/>
    <col min="2" max="10" width="14.28125" style="0" customWidth="1"/>
  </cols>
  <sheetData>
    <row r="1" spans="1:10" ht="22.5" customHeight="1">
      <c r="A1" s="48" t="s">
        <v>0</v>
      </c>
      <c r="B1" s="49"/>
      <c r="C1" s="49"/>
      <c r="D1" s="49"/>
      <c r="E1" s="49"/>
      <c r="F1" s="49"/>
      <c r="G1" s="49"/>
      <c r="H1" s="49"/>
      <c r="I1" s="49"/>
      <c r="J1" s="50"/>
    </row>
    <row r="2" spans="1:10" ht="27" customHeight="1">
      <c r="A2" s="51" t="s">
        <v>1</v>
      </c>
      <c r="B2" s="53" t="s">
        <v>76</v>
      </c>
      <c r="C2" s="53"/>
      <c r="D2" s="53"/>
      <c r="E2" s="53" t="s">
        <v>77</v>
      </c>
      <c r="F2" s="53"/>
      <c r="G2" s="53"/>
      <c r="H2" s="54" t="s">
        <v>74</v>
      </c>
      <c r="I2" s="54"/>
      <c r="J2" s="55"/>
    </row>
    <row r="3" spans="1:10" ht="15">
      <c r="A3" s="52"/>
      <c r="B3" s="1" t="s">
        <v>2</v>
      </c>
      <c r="C3" s="1" t="s">
        <v>3</v>
      </c>
      <c r="D3" s="1" t="s">
        <v>4</v>
      </c>
      <c r="E3" s="1" t="s">
        <v>2</v>
      </c>
      <c r="F3" s="1" t="s">
        <v>3</v>
      </c>
      <c r="G3" s="1" t="s">
        <v>4</v>
      </c>
      <c r="H3" s="1" t="s">
        <v>2</v>
      </c>
      <c r="I3" s="1" t="s">
        <v>3</v>
      </c>
      <c r="J3" s="2" t="s">
        <v>4</v>
      </c>
    </row>
    <row r="4" spans="1:11" ht="15">
      <c r="A4" s="10" t="s">
        <v>5</v>
      </c>
      <c r="B4" s="3">
        <v>33825</v>
      </c>
      <c r="C4" s="3">
        <v>89936</v>
      </c>
      <c r="D4" s="3">
        <f>+B4+C4</f>
        <v>123761</v>
      </c>
      <c r="E4" s="3">
        <v>4982</v>
      </c>
      <c r="F4" s="3">
        <v>14763</v>
      </c>
      <c r="G4" s="3">
        <f>SUM(E4:F4)</f>
        <v>19745</v>
      </c>
      <c r="H4" s="4">
        <f>+_xlfn.IFERROR(((E4-B4)/B4)*100,0)</f>
        <v>-85.27124907612712</v>
      </c>
      <c r="I4" s="4">
        <f>+_xlfn.IFERROR(((F4-C4)/C4)*100,0)</f>
        <v>-83.58499377334994</v>
      </c>
      <c r="J4" s="5">
        <f>+_xlfn.IFERROR(((G4-D4)/D4)*100,0)</f>
        <v>-84.045862589992</v>
      </c>
      <c r="K4" s="36"/>
    </row>
    <row r="5" spans="1:11" ht="15">
      <c r="A5" s="6" t="s">
        <v>69</v>
      </c>
      <c r="B5" s="7">
        <v>37700</v>
      </c>
      <c r="C5" s="7">
        <v>106163</v>
      </c>
      <c r="D5" s="7">
        <f aca="true" t="shared" si="0" ref="D5:D59">+B5+C5</f>
        <v>143863</v>
      </c>
      <c r="E5" s="7">
        <v>33755</v>
      </c>
      <c r="F5" s="7">
        <v>76040</v>
      </c>
      <c r="G5" s="7">
        <f>+E5+F5</f>
        <v>109795</v>
      </c>
      <c r="H5" s="8">
        <f>+_xlfn.IFERROR(((E5-B5)/B5)*100,0)</f>
        <v>-10.464190981432361</v>
      </c>
      <c r="I5" s="8">
        <f>+_xlfn.IFERROR(((F5-C5)/C5)*100,0)</f>
        <v>-28.374292361745617</v>
      </c>
      <c r="J5" s="9">
        <f>+_xlfn.IFERROR(((G5-D5)/D5)*100,0)</f>
        <v>-23.68086304331204</v>
      </c>
      <c r="K5" s="36"/>
    </row>
    <row r="6" spans="1:10" ht="15">
      <c r="A6" s="10" t="s">
        <v>53</v>
      </c>
      <c r="B6" s="3">
        <v>78274</v>
      </c>
      <c r="C6" s="3">
        <v>56473</v>
      </c>
      <c r="D6" s="3">
        <f t="shared" si="0"/>
        <v>134747</v>
      </c>
      <c r="E6" s="3">
        <v>39775</v>
      </c>
      <c r="F6" s="3">
        <v>22974</v>
      </c>
      <c r="G6" s="3">
        <f aca="true" t="shared" si="1" ref="G6:G59">SUM(E6:F6)</f>
        <v>62749</v>
      </c>
      <c r="H6" s="4">
        <f aca="true" t="shared" si="2" ref="H6:H59">+_xlfn.IFERROR(((E6-B6)/B6)*100,0)</f>
        <v>-49.18491453100646</v>
      </c>
      <c r="I6" s="4">
        <f aca="true" t="shared" si="3" ref="I6:I61">+_xlfn.IFERROR(((F6-C6)/C6)*100,0)</f>
        <v>-59.31861243426062</v>
      </c>
      <c r="J6" s="5">
        <f aca="true" t="shared" si="4" ref="J6:J61">+_xlfn.IFERROR(((G6-D6)/D6)*100,0)</f>
        <v>-53.43198735407838</v>
      </c>
    </row>
    <row r="7" spans="1:10" ht="15">
      <c r="A7" s="6" t="s">
        <v>6</v>
      </c>
      <c r="B7" s="7">
        <v>47859</v>
      </c>
      <c r="C7" s="7">
        <v>11684</v>
      </c>
      <c r="D7" s="7">
        <f t="shared" si="0"/>
        <v>59543</v>
      </c>
      <c r="E7" s="7">
        <v>23191</v>
      </c>
      <c r="F7" s="7">
        <v>5378</v>
      </c>
      <c r="G7" s="7">
        <f t="shared" si="1"/>
        <v>28569</v>
      </c>
      <c r="H7" s="8">
        <f t="shared" si="2"/>
        <v>-51.54307444785725</v>
      </c>
      <c r="I7" s="8">
        <f t="shared" si="3"/>
        <v>-53.97124272509415</v>
      </c>
      <c r="J7" s="9">
        <f t="shared" si="4"/>
        <v>-52.01954889743546</v>
      </c>
    </row>
    <row r="8" spans="1:10" ht="15">
      <c r="A8" s="10" t="s">
        <v>7</v>
      </c>
      <c r="B8" s="3">
        <v>35612</v>
      </c>
      <c r="C8" s="3">
        <v>12233</v>
      </c>
      <c r="D8" s="3">
        <f t="shared" si="0"/>
        <v>47845</v>
      </c>
      <c r="E8" s="3">
        <v>18959</v>
      </c>
      <c r="F8" s="3">
        <v>4794</v>
      </c>
      <c r="G8" s="3">
        <f t="shared" si="1"/>
        <v>23753</v>
      </c>
      <c r="H8" s="4">
        <f t="shared" si="2"/>
        <v>-46.76232730540267</v>
      </c>
      <c r="I8" s="4">
        <f t="shared" si="3"/>
        <v>-60.81092127850896</v>
      </c>
      <c r="J8" s="5">
        <f t="shared" si="4"/>
        <v>-50.354268993625254</v>
      </c>
    </row>
    <row r="9" spans="1:10" ht="15">
      <c r="A9" s="6" t="s">
        <v>8</v>
      </c>
      <c r="B9" s="7">
        <v>29891</v>
      </c>
      <c r="C9" s="7">
        <v>84347</v>
      </c>
      <c r="D9" s="7">
        <f t="shared" si="0"/>
        <v>114238</v>
      </c>
      <c r="E9" s="7">
        <v>15915</v>
      </c>
      <c r="F9" s="7">
        <v>11712</v>
      </c>
      <c r="G9" s="7">
        <f t="shared" si="1"/>
        <v>27627</v>
      </c>
      <c r="H9" s="8">
        <f t="shared" si="2"/>
        <v>-46.75654879395136</v>
      </c>
      <c r="I9" s="8">
        <f t="shared" si="3"/>
        <v>-86.1145031832786</v>
      </c>
      <c r="J9" s="9">
        <f t="shared" si="4"/>
        <v>-75.81627829618866</v>
      </c>
    </row>
    <row r="10" spans="1:10" ht="15">
      <c r="A10" s="10" t="s">
        <v>54</v>
      </c>
      <c r="B10" s="3">
        <v>2293</v>
      </c>
      <c r="C10" s="3">
        <v>2099</v>
      </c>
      <c r="D10" s="3">
        <f t="shared" si="0"/>
        <v>4392</v>
      </c>
      <c r="E10" s="3">
        <v>1024</v>
      </c>
      <c r="F10" s="3">
        <v>120</v>
      </c>
      <c r="G10" s="3">
        <f t="shared" si="1"/>
        <v>1144</v>
      </c>
      <c r="H10" s="4">
        <f t="shared" si="2"/>
        <v>-55.342346271260354</v>
      </c>
      <c r="I10" s="4">
        <f t="shared" si="3"/>
        <v>-94.28299190090519</v>
      </c>
      <c r="J10" s="5">
        <f t="shared" si="4"/>
        <v>-73.95264116575592</v>
      </c>
    </row>
    <row r="11" spans="1:10" ht="15">
      <c r="A11" s="6" t="s">
        <v>9</v>
      </c>
      <c r="B11" s="7">
        <v>13173</v>
      </c>
      <c r="C11" s="7">
        <v>10697</v>
      </c>
      <c r="D11" s="7">
        <f t="shared" si="0"/>
        <v>23870</v>
      </c>
      <c r="E11" s="7">
        <v>7398</v>
      </c>
      <c r="F11" s="7">
        <v>877</v>
      </c>
      <c r="G11" s="7">
        <f t="shared" si="1"/>
        <v>8275</v>
      </c>
      <c r="H11" s="8">
        <f t="shared" si="2"/>
        <v>-43.83967205647916</v>
      </c>
      <c r="I11" s="8">
        <f>+_xlfn.IFERROR(((F11-C11)/C11)*100,0)</f>
        <v>-91.80143965597831</v>
      </c>
      <c r="J11" s="9">
        <f t="shared" si="4"/>
        <v>-65.33305404273146</v>
      </c>
    </row>
    <row r="12" spans="1:10" ht="15">
      <c r="A12" s="10" t="s">
        <v>10</v>
      </c>
      <c r="B12" s="3">
        <v>11272</v>
      </c>
      <c r="C12" s="3">
        <v>7326</v>
      </c>
      <c r="D12" s="3">
        <f t="shared" si="0"/>
        <v>18598</v>
      </c>
      <c r="E12" s="3">
        <v>5161</v>
      </c>
      <c r="F12" s="3">
        <v>1128</v>
      </c>
      <c r="G12" s="3">
        <f t="shared" si="1"/>
        <v>6289</v>
      </c>
      <c r="H12" s="4">
        <f t="shared" si="2"/>
        <v>-54.21398154719659</v>
      </c>
      <c r="I12" s="4">
        <f t="shared" si="3"/>
        <v>-84.6027846027846</v>
      </c>
      <c r="J12" s="5">
        <f t="shared" si="4"/>
        <v>-66.18453597160985</v>
      </c>
    </row>
    <row r="13" spans="1:10" ht="15">
      <c r="A13" s="6" t="s">
        <v>11</v>
      </c>
      <c r="B13" s="7">
        <v>19978</v>
      </c>
      <c r="C13" s="7">
        <v>3773</v>
      </c>
      <c r="D13" s="7">
        <f t="shared" si="0"/>
        <v>23751</v>
      </c>
      <c r="E13" s="7">
        <v>12290</v>
      </c>
      <c r="F13" s="7">
        <v>1530</v>
      </c>
      <c r="G13" s="7">
        <f t="shared" si="1"/>
        <v>13820</v>
      </c>
      <c r="H13" s="8">
        <f t="shared" si="2"/>
        <v>-38.48233056361998</v>
      </c>
      <c r="I13" s="8">
        <f t="shared" si="3"/>
        <v>-59.44871455075537</v>
      </c>
      <c r="J13" s="9">
        <f t="shared" si="4"/>
        <v>-41.81297629573491</v>
      </c>
    </row>
    <row r="14" spans="1:10" ht="15">
      <c r="A14" s="10" t="s">
        <v>12</v>
      </c>
      <c r="B14" s="3">
        <v>12446</v>
      </c>
      <c r="C14" s="3">
        <v>2524</v>
      </c>
      <c r="D14" s="3">
        <f t="shared" si="0"/>
        <v>14970</v>
      </c>
      <c r="E14" s="3">
        <v>6419</v>
      </c>
      <c r="F14" s="3">
        <v>576</v>
      </c>
      <c r="G14" s="3">
        <f t="shared" si="1"/>
        <v>6995</v>
      </c>
      <c r="H14" s="4">
        <f t="shared" si="2"/>
        <v>-48.4251968503937</v>
      </c>
      <c r="I14" s="4">
        <f t="shared" si="3"/>
        <v>-77.17908082408876</v>
      </c>
      <c r="J14" s="5">
        <f t="shared" si="4"/>
        <v>-53.273213092852366</v>
      </c>
    </row>
    <row r="15" spans="1:10" ht="15">
      <c r="A15" s="6" t="s">
        <v>13</v>
      </c>
      <c r="B15" s="7">
        <v>4106</v>
      </c>
      <c r="C15" s="7">
        <v>121</v>
      </c>
      <c r="D15" s="7">
        <f t="shared" si="0"/>
        <v>4227</v>
      </c>
      <c r="E15" s="7">
        <v>2319</v>
      </c>
      <c r="F15" s="7">
        <v>49</v>
      </c>
      <c r="G15" s="7">
        <f t="shared" si="1"/>
        <v>2368</v>
      </c>
      <c r="H15" s="8">
        <f t="shared" si="2"/>
        <v>-43.52167559668778</v>
      </c>
      <c r="I15" s="8">
        <f t="shared" si="3"/>
        <v>-59.50413223140496</v>
      </c>
      <c r="J15" s="9">
        <f t="shared" si="4"/>
        <v>-43.979181452566834</v>
      </c>
    </row>
    <row r="16" spans="1:10" ht="15">
      <c r="A16" s="10" t="s">
        <v>14</v>
      </c>
      <c r="B16" s="3">
        <v>9840</v>
      </c>
      <c r="C16" s="3">
        <v>1432</v>
      </c>
      <c r="D16" s="3">
        <f t="shared" si="0"/>
        <v>11272</v>
      </c>
      <c r="E16" s="3">
        <v>6950</v>
      </c>
      <c r="F16" s="3">
        <v>764</v>
      </c>
      <c r="G16" s="3">
        <f t="shared" si="1"/>
        <v>7714</v>
      </c>
      <c r="H16" s="4">
        <f t="shared" si="2"/>
        <v>-29.369918699186993</v>
      </c>
      <c r="I16" s="4">
        <f t="shared" si="3"/>
        <v>-46.64804469273743</v>
      </c>
      <c r="J16" s="5">
        <f t="shared" si="4"/>
        <v>-31.564939673527327</v>
      </c>
    </row>
    <row r="17" spans="1:10" ht="15">
      <c r="A17" s="6" t="s">
        <v>15</v>
      </c>
      <c r="B17" s="7">
        <v>1026</v>
      </c>
      <c r="C17" s="7">
        <v>14</v>
      </c>
      <c r="D17" s="7">
        <f t="shared" si="0"/>
        <v>1040</v>
      </c>
      <c r="E17" s="7">
        <v>640</v>
      </c>
      <c r="F17" s="7">
        <v>10</v>
      </c>
      <c r="G17" s="7">
        <f t="shared" si="1"/>
        <v>650</v>
      </c>
      <c r="H17" s="8">
        <f t="shared" si="2"/>
        <v>-37.62183235867446</v>
      </c>
      <c r="I17" s="8">
        <f t="shared" si="3"/>
        <v>-28.57142857142857</v>
      </c>
      <c r="J17" s="9">
        <f t="shared" si="4"/>
        <v>-37.5</v>
      </c>
    </row>
    <row r="18" spans="1:10" ht="15">
      <c r="A18" s="10" t="s">
        <v>16</v>
      </c>
      <c r="B18" s="3">
        <v>1351</v>
      </c>
      <c r="C18" s="3">
        <v>5</v>
      </c>
      <c r="D18" s="3">
        <f t="shared" si="0"/>
        <v>1356</v>
      </c>
      <c r="E18" s="3">
        <v>869</v>
      </c>
      <c r="F18" s="3">
        <v>2</v>
      </c>
      <c r="G18" s="3">
        <f t="shared" si="1"/>
        <v>871</v>
      </c>
      <c r="H18" s="4">
        <f t="shared" si="2"/>
        <v>-35.67727609178387</v>
      </c>
      <c r="I18" s="4">
        <f t="shared" si="3"/>
        <v>-60</v>
      </c>
      <c r="J18" s="5">
        <f t="shared" si="4"/>
        <v>-35.766961651917406</v>
      </c>
    </row>
    <row r="19" spans="1:10" ht="15">
      <c r="A19" s="6" t="s">
        <v>17</v>
      </c>
      <c r="B19" s="7">
        <v>739</v>
      </c>
      <c r="C19" s="7">
        <v>45</v>
      </c>
      <c r="D19" s="7">
        <f t="shared" si="0"/>
        <v>784</v>
      </c>
      <c r="E19" s="7">
        <v>388</v>
      </c>
      <c r="F19" s="7">
        <v>35</v>
      </c>
      <c r="G19" s="7">
        <f t="shared" si="1"/>
        <v>423</v>
      </c>
      <c r="H19" s="8">
        <f t="shared" si="2"/>
        <v>-47.496617050067655</v>
      </c>
      <c r="I19" s="8">
        <f t="shared" si="3"/>
        <v>-22.22222222222222</v>
      </c>
      <c r="J19" s="9">
        <f t="shared" si="4"/>
        <v>-46.045918367346935</v>
      </c>
    </row>
    <row r="20" spans="1:10" ht="15">
      <c r="A20" s="10" t="s">
        <v>55</v>
      </c>
      <c r="B20" s="3">
        <v>11273</v>
      </c>
      <c r="C20" s="3">
        <v>0</v>
      </c>
      <c r="D20" s="3">
        <f t="shared" si="0"/>
        <v>11273</v>
      </c>
      <c r="E20" s="3">
        <v>10613</v>
      </c>
      <c r="F20" s="3">
        <v>0</v>
      </c>
      <c r="G20" s="3">
        <f t="shared" si="1"/>
        <v>10613</v>
      </c>
      <c r="H20" s="4">
        <f t="shared" si="2"/>
        <v>-5.854697063780715</v>
      </c>
      <c r="I20" s="4">
        <f t="shared" si="3"/>
        <v>0</v>
      </c>
      <c r="J20" s="5">
        <f t="shared" si="4"/>
        <v>-5.854697063780715</v>
      </c>
    </row>
    <row r="21" spans="1:10" ht="15">
      <c r="A21" s="6" t="s">
        <v>18</v>
      </c>
      <c r="B21" s="7">
        <v>12090</v>
      </c>
      <c r="C21" s="7">
        <v>52</v>
      </c>
      <c r="D21" s="7">
        <f t="shared" si="0"/>
        <v>12142</v>
      </c>
      <c r="E21" s="7">
        <v>7924</v>
      </c>
      <c r="F21" s="7">
        <v>45</v>
      </c>
      <c r="G21" s="7">
        <f t="shared" si="1"/>
        <v>7969</v>
      </c>
      <c r="H21" s="8">
        <f t="shared" si="2"/>
        <v>-34.45822994210091</v>
      </c>
      <c r="I21" s="8">
        <f t="shared" si="3"/>
        <v>-13.461538461538462</v>
      </c>
      <c r="J21" s="9">
        <f t="shared" si="4"/>
        <v>-34.36830835117773</v>
      </c>
    </row>
    <row r="22" spans="1:10" ht="15">
      <c r="A22" s="10" t="s">
        <v>19</v>
      </c>
      <c r="B22" s="3">
        <v>56</v>
      </c>
      <c r="C22" s="3">
        <v>0</v>
      </c>
      <c r="D22" s="3">
        <f t="shared" si="0"/>
        <v>56</v>
      </c>
      <c r="E22" s="3">
        <v>43</v>
      </c>
      <c r="F22" s="3">
        <v>0</v>
      </c>
      <c r="G22" s="3">
        <f t="shared" si="1"/>
        <v>43</v>
      </c>
      <c r="H22" s="4">
        <f t="shared" si="2"/>
        <v>-23.214285714285715</v>
      </c>
      <c r="I22" s="4">
        <f t="shared" si="3"/>
        <v>0</v>
      </c>
      <c r="J22" s="5">
        <f t="shared" si="4"/>
        <v>-23.214285714285715</v>
      </c>
    </row>
    <row r="23" spans="1:10" ht="15">
      <c r="A23" s="6" t="s">
        <v>20</v>
      </c>
      <c r="B23" s="7">
        <v>2108</v>
      </c>
      <c r="C23" s="7">
        <v>10</v>
      </c>
      <c r="D23" s="7">
        <f t="shared" si="0"/>
        <v>2118</v>
      </c>
      <c r="E23" s="7">
        <v>1284</v>
      </c>
      <c r="F23" s="7">
        <v>8</v>
      </c>
      <c r="G23" s="7">
        <f t="shared" si="1"/>
        <v>1292</v>
      </c>
      <c r="H23" s="8">
        <f t="shared" si="2"/>
        <v>-39.08918406072106</v>
      </c>
      <c r="I23" s="8">
        <f t="shared" si="3"/>
        <v>-20</v>
      </c>
      <c r="J23" s="9">
        <f t="shared" si="4"/>
        <v>-38.99905571293673</v>
      </c>
    </row>
    <row r="24" spans="1:10" ht="15">
      <c r="A24" s="10" t="s">
        <v>21</v>
      </c>
      <c r="B24" s="3">
        <v>860</v>
      </c>
      <c r="C24" s="3">
        <v>6</v>
      </c>
      <c r="D24" s="3">
        <f t="shared" si="0"/>
        <v>866</v>
      </c>
      <c r="E24" s="3">
        <v>554</v>
      </c>
      <c r="F24" s="3">
        <v>0</v>
      </c>
      <c r="G24" s="3">
        <f t="shared" si="1"/>
        <v>554</v>
      </c>
      <c r="H24" s="4">
        <f t="shared" si="2"/>
        <v>-35.581395348837205</v>
      </c>
      <c r="I24" s="4">
        <f t="shared" si="3"/>
        <v>-100</v>
      </c>
      <c r="J24" s="5">
        <f t="shared" si="4"/>
        <v>-36.027713625866056</v>
      </c>
    </row>
    <row r="25" spans="1:10" ht="15">
      <c r="A25" s="6" t="s">
        <v>22</v>
      </c>
      <c r="B25" s="7">
        <v>3214</v>
      </c>
      <c r="C25" s="7">
        <v>150</v>
      </c>
      <c r="D25" s="7">
        <f t="shared" si="0"/>
        <v>3364</v>
      </c>
      <c r="E25" s="7">
        <v>4771</v>
      </c>
      <c r="F25" s="7">
        <v>84</v>
      </c>
      <c r="G25" s="7">
        <f t="shared" si="1"/>
        <v>4855</v>
      </c>
      <c r="H25" s="8">
        <f t="shared" si="2"/>
        <v>48.444306160547605</v>
      </c>
      <c r="I25" s="8">
        <f t="shared" si="3"/>
        <v>-44</v>
      </c>
      <c r="J25" s="9">
        <f t="shared" si="4"/>
        <v>44.32223543400713</v>
      </c>
    </row>
    <row r="26" spans="1:10" ht="15">
      <c r="A26" s="10" t="s">
        <v>23</v>
      </c>
      <c r="B26" s="3">
        <v>2949</v>
      </c>
      <c r="C26" s="3">
        <v>34</v>
      </c>
      <c r="D26" s="3">
        <f t="shared" si="0"/>
        <v>2983</v>
      </c>
      <c r="E26" s="3">
        <v>2146</v>
      </c>
      <c r="F26" s="3">
        <v>16</v>
      </c>
      <c r="G26" s="3">
        <f t="shared" si="1"/>
        <v>2162</v>
      </c>
      <c r="H26" s="4">
        <f t="shared" si="2"/>
        <v>-27.22956934554086</v>
      </c>
      <c r="I26" s="4">
        <f t="shared" si="3"/>
        <v>-52.94117647058824</v>
      </c>
      <c r="J26" s="5">
        <f t="shared" si="4"/>
        <v>-27.522628226617503</v>
      </c>
    </row>
    <row r="27" spans="1:10" ht="15">
      <c r="A27" s="6" t="s">
        <v>24</v>
      </c>
      <c r="B27" s="7">
        <v>12</v>
      </c>
      <c r="C27" s="7">
        <v>0</v>
      </c>
      <c r="D27" s="7">
        <f t="shared" si="0"/>
        <v>12</v>
      </c>
      <c r="E27" s="7">
        <v>26</v>
      </c>
      <c r="F27" s="7">
        <v>0</v>
      </c>
      <c r="G27" s="7">
        <f t="shared" si="1"/>
        <v>26</v>
      </c>
      <c r="H27" s="8">
        <f t="shared" si="2"/>
        <v>116.66666666666667</v>
      </c>
      <c r="I27" s="8">
        <f t="shared" si="3"/>
        <v>0</v>
      </c>
      <c r="J27" s="9">
        <f t="shared" si="4"/>
        <v>116.66666666666667</v>
      </c>
    </row>
    <row r="28" spans="1:10" ht="15">
      <c r="A28" s="10" t="s">
        <v>25</v>
      </c>
      <c r="B28" s="3">
        <v>3098</v>
      </c>
      <c r="C28" s="3">
        <v>416</v>
      </c>
      <c r="D28" s="3">
        <f t="shared" si="0"/>
        <v>3514</v>
      </c>
      <c r="E28" s="3">
        <v>2268</v>
      </c>
      <c r="F28" s="3">
        <v>61</v>
      </c>
      <c r="G28" s="3">
        <f t="shared" si="1"/>
        <v>2329</v>
      </c>
      <c r="H28" s="4">
        <f t="shared" si="2"/>
        <v>-26.791478373143963</v>
      </c>
      <c r="I28" s="4">
        <f t="shared" si="3"/>
        <v>-85.33653846153845</v>
      </c>
      <c r="J28" s="5">
        <f t="shared" si="4"/>
        <v>-33.72225384177575</v>
      </c>
    </row>
    <row r="29" spans="1:10" ht="15">
      <c r="A29" s="6" t="s">
        <v>26</v>
      </c>
      <c r="B29" s="7">
        <v>6164</v>
      </c>
      <c r="C29" s="7">
        <v>337</v>
      </c>
      <c r="D29" s="7">
        <f t="shared" si="0"/>
        <v>6501</v>
      </c>
      <c r="E29" s="7">
        <v>3896</v>
      </c>
      <c r="F29" s="7">
        <v>146</v>
      </c>
      <c r="G29" s="7">
        <f t="shared" si="1"/>
        <v>4042</v>
      </c>
      <c r="H29" s="8">
        <f t="shared" si="2"/>
        <v>-36.794289422452955</v>
      </c>
      <c r="I29" s="8">
        <f t="shared" si="3"/>
        <v>-56.676557863501486</v>
      </c>
      <c r="J29" s="9">
        <f t="shared" si="4"/>
        <v>-37.82495000769113</v>
      </c>
    </row>
    <row r="30" spans="1:10" ht="15">
      <c r="A30" s="10" t="s">
        <v>27</v>
      </c>
      <c r="B30" s="3">
        <v>3338</v>
      </c>
      <c r="C30" s="3">
        <v>154</v>
      </c>
      <c r="D30" s="3">
        <f t="shared" si="0"/>
        <v>3492</v>
      </c>
      <c r="E30" s="3">
        <v>3310</v>
      </c>
      <c r="F30" s="3">
        <v>114</v>
      </c>
      <c r="G30" s="3">
        <f t="shared" si="1"/>
        <v>3424</v>
      </c>
      <c r="H30" s="4">
        <f t="shared" si="2"/>
        <v>-0.8388256440982624</v>
      </c>
      <c r="I30" s="4">
        <f t="shared" si="3"/>
        <v>-25.97402597402597</v>
      </c>
      <c r="J30" s="5">
        <f t="shared" si="4"/>
        <v>-1.9473081328751431</v>
      </c>
    </row>
    <row r="31" spans="1:10" ht="15">
      <c r="A31" s="6" t="s">
        <v>28</v>
      </c>
      <c r="B31" s="7">
        <v>1712</v>
      </c>
      <c r="C31" s="7">
        <v>9</v>
      </c>
      <c r="D31" s="7">
        <f t="shared" si="0"/>
        <v>1721</v>
      </c>
      <c r="E31" s="7">
        <v>953</v>
      </c>
      <c r="F31" s="7">
        <v>5</v>
      </c>
      <c r="G31" s="7">
        <f t="shared" si="1"/>
        <v>958</v>
      </c>
      <c r="H31" s="8">
        <f t="shared" si="2"/>
        <v>-44.334112149532714</v>
      </c>
      <c r="I31" s="8">
        <f t="shared" si="3"/>
        <v>-44.44444444444444</v>
      </c>
      <c r="J31" s="9">
        <f t="shared" si="4"/>
        <v>-44.334689134224284</v>
      </c>
    </row>
    <row r="32" spans="1:10" ht="15">
      <c r="A32" s="10" t="s">
        <v>56</v>
      </c>
      <c r="B32" s="3">
        <v>3508</v>
      </c>
      <c r="C32" s="3">
        <v>373</v>
      </c>
      <c r="D32" s="3">
        <f t="shared" si="0"/>
        <v>3881</v>
      </c>
      <c r="E32" s="3">
        <v>1839</v>
      </c>
      <c r="F32" s="3">
        <v>207</v>
      </c>
      <c r="G32" s="3">
        <f t="shared" si="1"/>
        <v>2046</v>
      </c>
      <c r="H32" s="4">
        <f t="shared" si="2"/>
        <v>-47.5769669327252</v>
      </c>
      <c r="I32" s="4">
        <f t="shared" si="3"/>
        <v>-44.50402144772118</v>
      </c>
      <c r="J32" s="5">
        <f t="shared" si="4"/>
        <v>-47.281628446276734</v>
      </c>
    </row>
    <row r="33" spans="1:10" ht="15">
      <c r="A33" s="6" t="s">
        <v>68</v>
      </c>
      <c r="B33" s="7">
        <v>1122</v>
      </c>
      <c r="C33" s="7">
        <v>0</v>
      </c>
      <c r="D33" s="7">
        <f t="shared" si="0"/>
        <v>1122</v>
      </c>
      <c r="E33" s="7">
        <v>520</v>
      </c>
      <c r="F33" s="7">
        <v>0</v>
      </c>
      <c r="G33" s="7">
        <f t="shared" si="1"/>
        <v>520</v>
      </c>
      <c r="H33" s="8">
        <f t="shared" si="2"/>
        <v>-53.65418894830659</v>
      </c>
      <c r="I33" s="8">
        <f t="shared" si="3"/>
        <v>0</v>
      </c>
      <c r="J33" s="9">
        <f t="shared" si="4"/>
        <v>-53.65418894830659</v>
      </c>
    </row>
    <row r="34" spans="1:10" ht="15">
      <c r="A34" s="10" t="s">
        <v>29</v>
      </c>
      <c r="B34" s="3">
        <v>3945</v>
      </c>
      <c r="C34" s="3">
        <v>1182</v>
      </c>
      <c r="D34" s="3">
        <f t="shared" si="0"/>
        <v>5127</v>
      </c>
      <c r="E34" s="3">
        <v>2657</v>
      </c>
      <c r="F34" s="3">
        <v>439</v>
      </c>
      <c r="G34" s="3">
        <f t="shared" si="1"/>
        <v>3096</v>
      </c>
      <c r="H34" s="4">
        <f t="shared" si="2"/>
        <v>-32.648922686945504</v>
      </c>
      <c r="I34" s="4">
        <f t="shared" si="3"/>
        <v>-62.8595600676819</v>
      </c>
      <c r="J34" s="5">
        <f t="shared" si="4"/>
        <v>-39.61380924517262</v>
      </c>
    </row>
    <row r="35" spans="1:10" ht="15">
      <c r="A35" s="6" t="s">
        <v>67</v>
      </c>
      <c r="B35" s="7">
        <v>1204</v>
      </c>
      <c r="C35" s="7">
        <v>10</v>
      </c>
      <c r="D35" s="7">
        <f t="shared" si="0"/>
        <v>1214</v>
      </c>
      <c r="E35" s="7">
        <v>899</v>
      </c>
      <c r="F35" s="7">
        <v>2</v>
      </c>
      <c r="G35" s="7">
        <f t="shared" si="1"/>
        <v>901</v>
      </c>
      <c r="H35" s="8">
        <f t="shared" si="2"/>
        <v>-25.332225913621265</v>
      </c>
      <c r="I35" s="8">
        <f t="shared" si="3"/>
        <v>-80</v>
      </c>
      <c r="J35" s="9">
        <f t="shared" si="4"/>
        <v>-25.782537067545302</v>
      </c>
    </row>
    <row r="36" spans="1:10" ht="15">
      <c r="A36" s="10" t="s">
        <v>30</v>
      </c>
      <c r="B36" s="3">
        <v>11181</v>
      </c>
      <c r="C36" s="3">
        <v>282</v>
      </c>
      <c r="D36" s="3">
        <f t="shared" si="0"/>
        <v>11463</v>
      </c>
      <c r="E36" s="3">
        <v>10892</v>
      </c>
      <c r="F36" s="3">
        <v>61</v>
      </c>
      <c r="G36" s="3">
        <f t="shared" si="1"/>
        <v>10953</v>
      </c>
      <c r="H36" s="4">
        <f t="shared" si="2"/>
        <v>-2.5847419729898937</v>
      </c>
      <c r="I36" s="4">
        <f t="shared" si="3"/>
        <v>-78.36879432624113</v>
      </c>
      <c r="J36" s="5">
        <f t="shared" si="4"/>
        <v>-4.449097095001308</v>
      </c>
    </row>
    <row r="37" spans="1:10" ht="15">
      <c r="A37" s="6" t="s">
        <v>31</v>
      </c>
      <c r="B37" s="7">
        <v>1232</v>
      </c>
      <c r="C37" s="7">
        <v>7</v>
      </c>
      <c r="D37" s="7">
        <f t="shared" si="0"/>
        <v>1239</v>
      </c>
      <c r="E37" s="7">
        <v>863</v>
      </c>
      <c r="F37" s="7">
        <v>7</v>
      </c>
      <c r="G37" s="7">
        <f t="shared" si="1"/>
        <v>870</v>
      </c>
      <c r="H37" s="8">
        <f t="shared" si="2"/>
        <v>-29.9512987012987</v>
      </c>
      <c r="I37" s="8">
        <f t="shared" si="3"/>
        <v>0</v>
      </c>
      <c r="J37" s="9">
        <f t="shared" si="4"/>
        <v>-29.782082324455207</v>
      </c>
    </row>
    <row r="38" spans="1:10" ht="15">
      <c r="A38" s="10" t="s">
        <v>32</v>
      </c>
      <c r="B38" s="3">
        <v>2153</v>
      </c>
      <c r="C38" s="3">
        <v>12</v>
      </c>
      <c r="D38" s="3">
        <f t="shared" si="0"/>
        <v>2165</v>
      </c>
      <c r="E38" s="3">
        <v>1500</v>
      </c>
      <c r="F38" s="3">
        <v>0</v>
      </c>
      <c r="G38" s="3">
        <f t="shared" si="1"/>
        <v>1500</v>
      </c>
      <c r="H38" s="4">
        <f t="shared" si="2"/>
        <v>-30.32977241058987</v>
      </c>
      <c r="I38" s="4">
        <f t="shared" si="3"/>
        <v>-100</v>
      </c>
      <c r="J38" s="5">
        <f t="shared" si="4"/>
        <v>-30.71593533487298</v>
      </c>
    </row>
    <row r="39" spans="1:10" ht="15">
      <c r="A39" s="6" t="s">
        <v>33</v>
      </c>
      <c r="B39" s="7">
        <v>363</v>
      </c>
      <c r="C39" s="7">
        <v>24</v>
      </c>
      <c r="D39" s="7">
        <f t="shared" si="0"/>
        <v>387</v>
      </c>
      <c r="E39" s="7">
        <v>233</v>
      </c>
      <c r="F39" s="7">
        <v>12</v>
      </c>
      <c r="G39" s="7">
        <f t="shared" si="1"/>
        <v>245</v>
      </c>
      <c r="H39" s="8">
        <f t="shared" si="2"/>
        <v>-35.81267217630854</v>
      </c>
      <c r="I39" s="8">
        <f t="shared" si="3"/>
        <v>-50</v>
      </c>
      <c r="J39" s="9">
        <f t="shared" si="4"/>
        <v>-36.69250645994832</v>
      </c>
    </row>
    <row r="40" spans="1:10" ht="15">
      <c r="A40" s="10" t="s">
        <v>34</v>
      </c>
      <c r="B40" s="3">
        <v>7180</v>
      </c>
      <c r="C40" s="3">
        <v>1337</v>
      </c>
      <c r="D40" s="3">
        <f t="shared" si="0"/>
        <v>8517</v>
      </c>
      <c r="E40" s="3">
        <v>4013</v>
      </c>
      <c r="F40" s="3">
        <v>927</v>
      </c>
      <c r="G40" s="3">
        <f t="shared" si="1"/>
        <v>4940</v>
      </c>
      <c r="H40" s="4">
        <f t="shared" si="2"/>
        <v>-44.108635097493035</v>
      </c>
      <c r="I40" s="4">
        <f t="shared" si="3"/>
        <v>-30.665669409124906</v>
      </c>
      <c r="J40" s="5">
        <f t="shared" si="4"/>
        <v>-41.99835622871903</v>
      </c>
    </row>
    <row r="41" spans="1:10" ht="15">
      <c r="A41" s="6" t="s">
        <v>35</v>
      </c>
      <c r="B41" s="7">
        <v>641</v>
      </c>
      <c r="C41" s="7">
        <v>78</v>
      </c>
      <c r="D41" s="7">
        <f t="shared" si="0"/>
        <v>719</v>
      </c>
      <c r="E41" s="7">
        <v>476</v>
      </c>
      <c r="F41" s="7">
        <v>24</v>
      </c>
      <c r="G41" s="7">
        <f t="shared" si="1"/>
        <v>500</v>
      </c>
      <c r="H41" s="8">
        <f t="shared" si="2"/>
        <v>-25.741029641185648</v>
      </c>
      <c r="I41" s="8">
        <f t="shared" si="3"/>
        <v>-69.23076923076923</v>
      </c>
      <c r="J41" s="9">
        <f t="shared" si="4"/>
        <v>-30.45897079276773</v>
      </c>
    </row>
    <row r="42" spans="1:10" ht="15">
      <c r="A42" s="10" t="s">
        <v>36</v>
      </c>
      <c r="B42" s="3">
        <v>3691</v>
      </c>
      <c r="C42" s="3">
        <v>616</v>
      </c>
      <c r="D42" s="3">
        <f t="shared" si="0"/>
        <v>4307</v>
      </c>
      <c r="E42" s="3">
        <v>2019</v>
      </c>
      <c r="F42" s="3">
        <v>302</v>
      </c>
      <c r="G42" s="3">
        <f t="shared" si="1"/>
        <v>2321</v>
      </c>
      <c r="H42" s="4">
        <f t="shared" si="2"/>
        <v>-45.29937686263885</v>
      </c>
      <c r="I42" s="4">
        <f t="shared" si="3"/>
        <v>-50.97402597402597</v>
      </c>
      <c r="J42" s="5">
        <f t="shared" si="4"/>
        <v>-46.11098212212677</v>
      </c>
    </row>
    <row r="43" spans="1:10" ht="15">
      <c r="A43" s="6" t="s">
        <v>37</v>
      </c>
      <c r="B43" s="7">
        <v>3025</v>
      </c>
      <c r="C43" s="7">
        <v>57</v>
      </c>
      <c r="D43" s="7">
        <f t="shared" si="0"/>
        <v>3082</v>
      </c>
      <c r="E43" s="7">
        <v>2178</v>
      </c>
      <c r="F43" s="7">
        <v>40</v>
      </c>
      <c r="G43" s="7">
        <f t="shared" si="1"/>
        <v>2218</v>
      </c>
      <c r="H43" s="8">
        <f t="shared" si="2"/>
        <v>-28.000000000000004</v>
      </c>
      <c r="I43" s="8">
        <f t="shared" si="3"/>
        <v>-29.82456140350877</v>
      </c>
      <c r="J43" s="9">
        <f t="shared" si="4"/>
        <v>-28.033744321868916</v>
      </c>
    </row>
    <row r="44" spans="1:10" ht="15">
      <c r="A44" s="10" t="s">
        <v>38</v>
      </c>
      <c r="B44" s="3">
        <v>2293</v>
      </c>
      <c r="C44" s="3">
        <v>20</v>
      </c>
      <c r="D44" s="3">
        <f t="shared" si="0"/>
        <v>2313</v>
      </c>
      <c r="E44" s="3">
        <v>1462</v>
      </c>
      <c r="F44" s="3">
        <v>10</v>
      </c>
      <c r="G44" s="3">
        <f t="shared" si="1"/>
        <v>1472</v>
      </c>
      <c r="H44" s="4">
        <f t="shared" si="2"/>
        <v>-36.24073266463149</v>
      </c>
      <c r="I44" s="4">
        <f t="shared" si="3"/>
        <v>-50</v>
      </c>
      <c r="J44" s="5">
        <f t="shared" si="4"/>
        <v>-36.359706009511456</v>
      </c>
    </row>
    <row r="45" spans="1:10" ht="15">
      <c r="A45" s="6" t="s">
        <v>70</v>
      </c>
      <c r="B45" s="7">
        <v>1443</v>
      </c>
      <c r="C45" s="7">
        <v>10</v>
      </c>
      <c r="D45" s="7">
        <f t="shared" si="0"/>
        <v>1453</v>
      </c>
      <c r="E45" s="7">
        <v>982</v>
      </c>
      <c r="F45" s="7">
        <v>12</v>
      </c>
      <c r="G45" s="7">
        <f t="shared" si="1"/>
        <v>994</v>
      </c>
      <c r="H45" s="8">
        <f t="shared" si="2"/>
        <v>-31.947331947331946</v>
      </c>
      <c r="I45" s="8">
        <f t="shared" si="3"/>
        <v>20</v>
      </c>
      <c r="J45" s="9">
        <f t="shared" si="4"/>
        <v>-31.589814177563664</v>
      </c>
    </row>
    <row r="46" spans="1:10" ht="15">
      <c r="A46" s="10" t="s">
        <v>39</v>
      </c>
      <c r="B46" s="3">
        <v>5936</v>
      </c>
      <c r="C46" s="3">
        <v>72</v>
      </c>
      <c r="D46" s="3">
        <f t="shared" si="0"/>
        <v>6008</v>
      </c>
      <c r="E46" s="3">
        <v>5140</v>
      </c>
      <c r="F46" s="3">
        <v>19</v>
      </c>
      <c r="G46" s="3">
        <f t="shared" si="1"/>
        <v>5159</v>
      </c>
      <c r="H46" s="4">
        <f t="shared" si="2"/>
        <v>-13.409703504043128</v>
      </c>
      <c r="I46" s="4">
        <f t="shared" si="3"/>
        <v>-73.61111111111111</v>
      </c>
      <c r="J46" s="5">
        <f t="shared" si="4"/>
        <v>-14.131158455392809</v>
      </c>
    </row>
    <row r="47" spans="1:10" ht="15">
      <c r="A47" s="6" t="s">
        <v>40</v>
      </c>
      <c r="B47" s="7">
        <v>4286</v>
      </c>
      <c r="C47" s="7">
        <v>114</v>
      </c>
      <c r="D47" s="7">
        <f t="shared" si="0"/>
        <v>4400</v>
      </c>
      <c r="E47" s="7">
        <v>2263</v>
      </c>
      <c r="F47" s="7">
        <v>73</v>
      </c>
      <c r="G47" s="7">
        <f t="shared" si="1"/>
        <v>2336</v>
      </c>
      <c r="H47" s="8">
        <f t="shared" si="2"/>
        <v>-47.20018665422305</v>
      </c>
      <c r="I47" s="8">
        <f t="shared" si="3"/>
        <v>-35.96491228070175</v>
      </c>
      <c r="J47" s="9">
        <f t="shared" si="4"/>
        <v>-46.909090909090914</v>
      </c>
    </row>
    <row r="48" spans="1:10" ht="15">
      <c r="A48" s="10" t="s">
        <v>41</v>
      </c>
      <c r="B48" s="3">
        <v>7353</v>
      </c>
      <c r="C48" s="3">
        <v>609</v>
      </c>
      <c r="D48" s="3">
        <f t="shared" si="0"/>
        <v>7962</v>
      </c>
      <c r="E48" s="3">
        <v>5320</v>
      </c>
      <c r="F48" s="3">
        <v>462</v>
      </c>
      <c r="G48" s="3">
        <f t="shared" si="1"/>
        <v>5782</v>
      </c>
      <c r="H48" s="4">
        <f t="shared" si="2"/>
        <v>-27.648578811369507</v>
      </c>
      <c r="I48" s="4">
        <f t="shared" si="3"/>
        <v>-24.137931034482758</v>
      </c>
      <c r="J48" s="5">
        <f t="shared" si="4"/>
        <v>-27.38005526249686</v>
      </c>
    </row>
    <row r="49" spans="1:10" ht="15">
      <c r="A49" s="6" t="s">
        <v>42</v>
      </c>
      <c r="B49" s="7">
        <v>248</v>
      </c>
      <c r="C49" s="7">
        <v>0</v>
      </c>
      <c r="D49" s="7">
        <f t="shared" si="0"/>
        <v>248</v>
      </c>
      <c r="E49" s="7">
        <v>208</v>
      </c>
      <c r="F49" s="7">
        <v>0</v>
      </c>
      <c r="G49" s="7">
        <f t="shared" si="1"/>
        <v>208</v>
      </c>
      <c r="H49" s="8">
        <f t="shared" si="2"/>
        <v>-16.129032258064516</v>
      </c>
      <c r="I49" s="8">
        <f t="shared" si="3"/>
        <v>0</v>
      </c>
      <c r="J49" s="9">
        <f t="shared" si="4"/>
        <v>-16.129032258064516</v>
      </c>
    </row>
    <row r="50" spans="1:10" ht="15">
      <c r="A50" s="10" t="s">
        <v>43</v>
      </c>
      <c r="B50" s="3">
        <v>887</v>
      </c>
      <c r="C50" s="3">
        <v>17</v>
      </c>
      <c r="D50" s="3">
        <f t="shared" si="0"/>
        <v>904</v>
      </c>
      <c r="E50" s="3">
        <v>479</v>
      </c>
      <c r="F50" s="3">
        <v>0</v>
      </c>
      <c r="G50" s="3">
        <f t="shared" si="1"/>
        <v>479</v>
      </c>
      <c r="H50" s="4">
        <f t="shared" si="2"/>
        <v>-45.997745208568205</v>
      </c>
      <c r="I50" s="4">
        <f t="shared" si="3"/>
        <v>-100</v>
      </c>
      <c r="J50" s="5">
        <f t="shared" si="4"/>
        <v>-47.01327433628318</v>
      </c>
    </row>
    <row r="51" spans="1:10" ht="15">
      <c r="A51" s="6" t="s">
        <v>44</v>
      </c>
      <c r="B51" s="7">
        <v>2184</v>
      </c>
      <c r="C51" s="7">
        <v>27</v>
      </c>
      <c r="D51" s="7">
        <f t="shared" si="0"/>
        <v>2211</v>
      </c>
      <c r="E51" s="7">
        <v>1302</v>
      </c>
      <c r="F51" s="7">
        <v>28</v>
      </c>
      <c r="G51" s="7">
        <f t="shared" si="1"/>
        <v>1330</v>
      </c>
      <c r="H51" s="8">
        <f t="shared" si="2"/>
        <v>-40.38461538461539</v>
      </c>
      <c r="I51" s="8">
        <f>+_xlfn.IFERROR(((F51-C51)/C51)*100,0)</f>
        <v>3.7037037037037033</v>
      </c>
      <c r="J51" s="9">
        <f t="shared" si="4"/>
        <v>-39.84622342831298</v>
      </c>
    </row>
    <row r="52" spans="1:10" ht="15">
      <c r="A52" s="10" t="s">
        <v>75</v>
      </c>
      <c r="B52" s="3">
        <v>2891</v>
      </c>
      <c r="C52" s="3">
        <v>82</v>
      </c>
      <c r="D52" s="3">
        <f t="shared" si="0"/>
        <v>2973</v>
      </c>
      <c r="E52" s="3">
        <v>2481</v>
      </c>
      <c r="F52" s="3">
        <v>40</v>
      </c>
      <c r="G52" s="3">
        <f t="shared" si="1"/>
        <v>2521</v>
      </c>
      <c r="H52" s="4">
        <f t="shared" si="2"/>
        <v>-14.181943964026289</v>
      </c>
      <c r="I52" s="4">
        <f t="shared" si="3"/>
        <v>-51.21951219512195</v>
      </c>
      <c r="J52" s="5">
        <f t="shared" si="4"/>
        <v>-15.203498150016816</v>
      </c>
    </row>
    <row r="53" spans="1:10" ht="15">
      <c r="A53" s="6" t="s">
        <v>45</v>
      </c>
      <c r="B53" s="7">
        <v>1750</v>
      </c>
      <c r="C53" s="7">
        <v>1</v>
      </c>
      <c r="D53" s="7">
        <f t="shared" si="0"/>
        <v>1751</v>
      </c>
      <c r="E53" s="7">
        <v>1102</v>
      </c>
      <c r="F53" s="7">
        <v>0</v>
      </c>
      <c r="G53" s="7">
        <f t="shared" si="1"/>
        <v>1102</v>
      </c>
      <c r="H53" s="8">
        <f t="shared" si="2"/>
        <v>-37.028571428571425</v>
      </c>
      <c r="I53" s="8">
        <f t="shared" si="3"/>
        <v>-100</v>
      </c>
      <c r="J53" s="9">
        <f t="shared" si="4"/>
        <v>-37.06453455168475</v>
      </c>
    </row>
    <row r="54" spans="1:10" ht="15">
      <c r="A54" s="10" t="s">
        <v>71</v>
      </c>
      <c r="B54" s="3">
        <v>16219</v>
      </c>
      <c r="C54" s="3">
        <v>340</v>
      </c>
      <c r="D54" s="3">
        <f t="shared" si="0"/>
        <v>16559</v>
      </c>
      <c r="E54" s="3">
        <v>9096</v>
      </c>
      <c r="F54" s="3">
        <v>236</v>
      </c>
      <c r="G54" s="3">
        <f t="shared" si="1"/>
        <v>9332</v>
      </c>
      <c r="H54" s="4">
        <f t="shared" si="2"/>
        <v>-43.917627473950304</v>
      </c>
      <c r="I54" s="4">
        <f t="shared" si="3"/>
        <v>-30.58823529411765</v>
      </c>
      <c r="J54" s="5">
        <f t="shared" si="4"/>
        <v>-43.64393985144031</v>
      </c>
    </row>
    <row r="55" spans="1:10" ht="15">
      <c r="A55" s="6" t="s">
        <v>46</v>
      </c>
      <c r="B55" s="7">
        <v>193</v>
      </c>
      <c r="C55" s="7">
        <v>0</v>
      </c>
      <c r="D55" s="7">
        <f t="shared" si="0"/>
        <v>193</v>
      </c>
      <c r="E55" s="7">
        <v>339</v>
      </c>
      <c r="F55" s="7">
        <v>0</v>
      </c>
      <c r="G55" s="7">
        <f t="shared" si="1"/>
        <v>339</v>
      </c>
      <c r="H55" s="8">
        <f t="shared" si="2"/>
        <v>75.64766839378238</v>
      </c>
      <c r="I55" s="8">
        <f t="shared" si="3"/>
        <v>0</v>
      </c>
      <c r="J55" s="9">
        <f t="shared" si="4"/>
        <v>75.64766839378238</v>
      </c>
    </row>
    <row r="56" spans="1:10" ht="15">
      <c r="A56" s="10" t="s">
        <v>47</v>
      </c>
      <c r="B56" s="3">
        <v>2802</v>
      </c>
      <c r="C56" s="3">
        <v>8</v>
      </c>
      <c r="D56" s="3">
        <f t="shared" si="0"/>
        <v>2810</v>
      </c>
      <c r="E56" s="3">
        <v>3388</v>
      </c>
      <c r="F56" s="3">
        <v>9</v>
      </c>
      <c r="G56" s="3">
        <f t="shared" si="1"/>
        <v>3397</v>
      </c>
      <c r="H56" s="4">
        <f t="shared" si="2"/>
        <v>20.91363311920057</v>
      </c>
      <c r="I56" s="4">
        <f t="shared" si="3"/>
        <v>12.5</v>
      </c>
      <c r="J56" s="5">
        <f t="shared" si="4"/>
        <v>20.889679715302492</v>
      </c>
    </row>
    <row r="57" spans="1:10" ht="15">
      <c r="A57" s="6" t="s">
        <v>48</v>
      </c>
      <c r="B57" s="7">
        <v>8397</v>
      </c>
      <c r="C57" s="7">
        <v>96</v>
      </c>
      <c r="D57" s="7">
        <f t="shared" si="0"/>
        <v>8493</v>
      </c>
      <c r="E57" s="7">
        <v>6876</v>
      </c>
      <c r="F57" s="7">
        <v>40</v>
      </c>
      <c r="G57" s="7">
        <f t="shared" si="1"/>
        <v>6916</v>
      </c>
      <c r="H57" s="8">
        <f t="shared" si="2"/>
        <v>-18.113612004287248</v>
      </c>
      <c r="I57" s="8">
        <f t="shared" si="3"/>
        <v>-58.333333333333336</v>
      </c>
      <c r="J57" s="9">
        <f t="shared" si="4"/>
        <v>-18.568232662192393</v>
      </c>
    </row>
    <row r="58" spans="1:10" ht="15">
      <c r="A58" s="10" t="s">
        <v>57</v>
      </c>
      <c r="B58" s="3">
        <v>390</v>
      </c>
      <c r="C58" s="3">
        <v>123</v>
      </c>
      <c r="D58" s="3">
        <f t="shared" si="0"/>
        <v>513</v>
      </c>
      <c r="E58" s="3">
        <v>260</v>
      </c>
      <c r="F58" s="3">
        <v>54</v>
      </c>
      <c r="G58" s="3">
        <f t="shared" si="1"/>
        <v>314</v>
      </c>
      <c r="H58" s="4">
        <f t="shared" si="2"/>
        <v>-33.33333333333333</v>
      </c>
      <c r="I58" s="4">
        <f t="shared" si="3"/>
        <v>-56.09756097560976</v>
      </c>
      <c r="J58" s="5">
        <f t="shared" si="4"/>
        <v>-38.79142300194932</v>
      </c>
    </row>
    <row r="59" spans="1:10" ht="15">
      <c r="A59" s="6" t="s">
        <v>58</v>
      </c>
      <c r="B59" s="7">
        <v>218</v>
      </c>
      <c r="C59" s="7">
        <v>31</v>
      </c>
      <c r="D59" s="7">
        <f t="shared" si="0"/>
        <v>249</v>
      </c>
      <c r="E59" s="7">
        <v>168</v>
      </c>
      <c r="F59" s="7">
        <v>36</v>
      </c>
      <c r="G59" s="7">
        <f t="shared" si="1"/>
        <v>204</v>
      </c>
      <c r="H59" s="8">
        <f t="shared" si="2"/>
        <v>-22.93577981651376</v>
      </c>
      <c r="I59" s="8">
        <f t="shared" si="3"/>
        <v>16.129032258064516</v>
      </c>
      <c r="J59" s="9">
        <f t="shared" si="4"/>
        <v>-18.072289156626507</v>
      </c>
    </row>
    <row r="60" spans="1:11" ht="15">
      <c r="A60" s="11" t="s">
        <v>49</v>
      </c>
      <c r="B60" s="12">
        <f>B61-SUM(B6+B10+B20+B32+B58+B59+B5)</f>
        <v>349338</v>
      </c>
      <c r="C60" s="12">
        <f>C61-SUM(C6+C10+C20+C32+C58+C59+C5)</f>
        <v>230306</v>
      </c>
      <c r="D60" s="12">
        <f>D61-SUM(D6+D10+D20+D32+D58+D59+D5)</f>
        <v>579644</v>
      </c>
      <c r="E60" s="12">
        <f>E61-SUM(E6+E10+E20+E32+E58+E59+E5)</f>
        <v>199344</v>
      </c>
      <c r="F60" s="12">
        <f>F61-SUM(F6+F10+F20+F32+F58+F59+F5)</f>
        <v>44840</v>
      </c>
      <c r="G60" s="12">
        <f>G61-SUM(G6+G10+G20+G32+G58+G59+G5)</f>
        <v>244184</v>
      </c>
      <c r="H60" s="13">
        <f>+_xlfn.IFERROR(((E60-B60)/B60)*100,0)</f>
        <v>-42.93664015938718</v>
      </c>
      <c r="I60" s="13">
        <f t="shared" si="3"/>
        <v>-80.530251057289</v>
      </c>
      <c r="J60" s="35">
        <f t="shared" si="4"/>
        <v>-57.873453361028496</v>
      </c>
      <c r="K60" s="37"/>
    </row>
    <row r="61" spans="1:10" ht="15">
      <c r="A61" s="14" t="s">
        <v>50</v>
      </c>
      <c r="B61" s="15">
        <f>SUM(B4:B59)</f>
        <v>482994</v>
      </c>
      <c r="C61" s="15">
        <f>SUM(C4:C59)</f>
        <v>395568</v>
      </c>
      <c r="D61" s="15">
        <f>SUM(D4:D59)</f>
        <v>878562</v>
      </c>
      <c r="E61" s="15">
        <f>SUM(E4:E59)</f>
        <v>286778</v>
      </c>
      <c r="F61" s="15">
        <f>SUM(F4:F59)</f>
        <v>144271</v>
      </c>
      <c r="G61" s="15">
        <f>SUM(G4:G59)</f>
        <v>431049</v>
      </c>
      <c r="H61" s="16">
        <f>+_xlfn.IFERROR(((E61-B61)/B61)*100,0)</f>
        <v>-40.624935299403305</v>
      </c>
      <c r="I61" s="16">
        <f t="shared" si="3"/>
        <v>-63.52814181126886</v>
      </c>
      <c r="J61" s="17">
        <f t="shared" si="4"/>
        <v>-50.93698566521202</v>
      </c>
    </row>
    <row r="62" spans="1:10" ht="15.75" thickBot="1">
      <c r="A62" s="18" t="s">
        <v>51</v>
      </c>
      <c r="B62" s="19"/>
      <c r="C62" s="19"/>
      <c r="D62" s="19">
        <v>272560</v>
      </c>
      <c r="E62" s="19"/>
      <c r="F62" s="19"/>
      <c r="G62" s="19">
        <v>125440</v>
      </c>
      <c r="H62" s="56">
        <f>+_xlfn.IFERROR(((G62-D62)/D62)*100,0)</f>
        <v>-53.977105958321104</v>
      </c>
      <c r="I62" s="56"/>
      <c r="J62" s="57"/>
    </row>
    <row r="63" spans="1:10" ht="15">
      <c r="A63" s="14" t="s">
        <v>52</v>
      </c>
      <c r="B63" s="34"/>
      <c r="C63" s="34"/>
      <c r="D63" s="34">
        <f>+D61+D62</f>
        <v>1151122</v>
      </c>
      <c r="E63" s="34"/>
      <c r="F63" s="34"/>
      <c r="G63" s="34">
        <f>+G61+G62</f>
        <v>556489</v>
      </c>
      <c r="H63" s="58">
        <f>+_xlfn.IFERROR(((G63-D63)/D63)*100,0)</f>
        <v>-51.656818304228395</v>
      </c>
      <c r="I63" s="58"/>
      <c r="J63" s="59"/>
    </row>
    <row r="64" spans="1:10" ht="15">
      <c r="A64" s="41"/>
      <c r="B64" s="42"/>
      <c r="C64" s="42"/>
      <c r="D64" s="42"/>
      <c r="E64" s="42"/>
      <c r="F64" s="42"/>
      <c r="G64" s="42"/>
      <c r="H64" s="42"/>
      <c r="I64" s="42"/>
      <c r="J64" s="43"/>
    </row>
    <row r="65" spans="1:10" ht="15.75" thickBot="1">
      <c r="A65" s="44"/>
      <c r="B65" s="45"/>
      <c r="C65" s="45"/>
      <c r="D65" s="45"/>
      <c r="E65" s="45"/>
      <c r="F65" s="45"/>
      <c r="G65" s="45"/>
      <c r="H65" s="45"/>
      <c r="I65" s="45"/>
      <c r="J65" s="46"/>
    </row>
    <row r="66" spans="1:10" ht="48.75" customHeight="1">
      <c r="A66" s="47" t="s">
        <v>72</v>
      </c>
      <c r="B66" s="47"/>
      <c r="C66" s="47"/>
      <c r="D66" s="47"/>
      <c r="E66" s="47"/>
      <c r="F66" s="47"/>
      <c r="G66" s="47"/>
      <c r="H66" s="47"/>
      <c r="I66" s="47"/>
      <c r="J66" s="47"/>
    </row>
    <row r="67" ht="15">
      <c r="A67" s="40" t="s">
        <v>73</v>
      </c>
    </row>
    <row r="68" spans="8:10" ht="15">
      <c r="H68" s="39"/>
      <c r="I68" s="39"/>
      <c r="J68" s="39"/>
    </row>
    <row r="69" spans="8:10" ht="15">
      <c r="H69" s="39"/>
      <c r="I69" s="39"/>
      <c r="J69" s="39"/>
    </row>
    <row r="70" spans="8:10" ht="15">
      <c r="H70" s="39"/>
      <c r="I70" s="39"/>
      <c r="J70" s="39"/>
    </row>
    <row r="71" spans="8:10" ht="15">
      <c r="H71" s="39"/>
      <c r="I71" s="39"/>
      <c r="J71" s="39"/>
    </row>
  </sheetData>
  <sheetProtection/>
  <mergeCells count="10">
    <mergeCell ref="A64:J64"/>
    <mergeCell ref="A65:J65"/>
    <mergeCell ref="A66:J66"/>
    <mergeCell ref="A1:J1"/>
    <mergeCell ref="A2:A3"/>
    <mergeCell ref="B2:D2"/>
    <mergeCell ref="E2:G2"/>
    <mergeCell ref="H2:J2"/>
    <mergeCell ref="H62:J62"/>
    <mergeCell ref="H63:J63"/>
  </mergeCells>
  <conditionalFormatting sqref="H4:J5">
    <cfRule type="cellIs" priority="8" dxfId="0" operator="equal">
      <formula>0</formula>
    </cfRule>
  </conditionalFormatting>
  <conditionalFormatting sqref="B4:C5 E4:G5">
    <cfRule type="cellIs" priority="9" dxfId="0" operator="equal">
      <formula>0</formula>
    </cfRule>
  </conditionalFormatting>
  <conditionalFormatting sqref="B6:C7 E6:G7">
    <cfRule type="cellIs" priority="7" dxfId="0" operator="equal">
      <formula>0</formula>
    </cfRule>
  </conditionalFormatting>
  <conditionalFormatting sqref="H6:J7">
    <cfRule type="cellIs" priority="6" dxfId="0" operator="equal">
      <formula>0</formula>
    </cfRule>
  </conditionalFormatting>
  <conditionalFormatting sqref="B8:C59 E8:G59">
    <cfRule type="cellIs" priority="5" dxfId="0" operator="equal">
      <formula>0</formula>
    </cfRule>
  </conditionalFormatting>
  <conditionalFormatting sqref="H8:J59">
    <cfRule type="cellIs" priority="4" dxfId="0" operator="equal">
      <formula>0</formula>
    </cfRule>
  </conditionalFormatting>
  <conditionalFormatting sqref="D4:D5">
    <cfRule type="cellIs" priority="3" dxfId="0" operator="equal">
      <formula>0</formula>
    </cfRule>
  </conditionalFormatting>
  <conditionalFormatting sqref="D6:D7">
    <cfRule type="cellIs" priority="2" dxfId="0" operator="equal">
      <formula>0</formula>
    </cfRule>
  </conditionalFormatting>
  <conditionalFormatting sqref="D8:D59">
    <cfRule type="cellIs" priority="1"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2" r:id="rId1"/>
  <ignoredErrors>
    <ignoredError sqref="G5" formula="1"/>
  </ignoredErrors>
</worksheet>
</file>

<file path=xl/worksheets/sheet4.xml><?xml version="1.0" encoding="utf-8"?>
<worksheet xmlns="http://schemas.openxmlformats.org/spreadsheetml/2006/main" xmlns:r="http://schemas.openxmlformats.org/officeDocument/2006/relationships">
  <sheetPr>
    <pageSetUpPr fitToPage="1"/>
  </sheetPr>
  <dimension ref="A1:J69"/>
  <sheetViews>
    <sheetView zoomScale="80" zoomScaleNormal="80" zoomScalePageLayoutView="0" workbookViewId="0" topLeftCell="A1">
      <selection activeCell="B68" sqref="B68:G69"/>
    </sheetView>
  </sheetViews>
  <sheetFormatPr defaultColWidth="9.140625" defaultRowHeight="15"/>
  <cols>
    <col min="1" max="1" width="34.00390625" style="0" bestFit="1" customWidth="1"/>
    <col min="2" max="10" width="14.28125" style="0" customWidth="1"/>
  </cols>
  <sheetData>
    <row r="1" spans="1:10" ht="18" customHeight="1">
      <c r="A1" s="48" t="s">
        <v>65</v>
      </c>
      <c r="B1" s="49"/>
      <c r="C1" s="49"/>
      <c r="D1" s="49"/>
      <c r="E1" s="49"/>
      <c r="F1" s="49"/>
      <c r="G1" s="49"/>
      <c r="H1" s="49"/>
      <c r="I1" s="49"/>
      <c r="J1" s="50"/>
    </row>
    <row r="2" spans="1:10" ht="30" customHeight="1">
      <c r="A2" s="62" t="s">
        <v>1</v>
      </c>
      <c r="B2" s="53" t="s">
        <v>76</v>
      </c>
      <c r="C2" s="53"/>
      <c r="D2" s="53"/>
      <c r="E2" s="53" t="s">
        <v>77</v>
      </c>
      <c r="F2" s="53"/>
      <c r="G2" s="53"/>
      <c r="H2" s="54" t="s">
        <v>74</v>
      </c>
      <c r="I2" s="54"/>
      <c r="J2" s="55"/>
    </row>
    <row r="3" spans="1:10" ht="15">
      <c r="A3" s="63"/>
      <c r="B3" s="1" t="s">
        <v>2</v>
      </c>
      <c r="C3" s="1" t="s">
        <v>3</v>
      </c>
      <c r="D3" s="1" t="s">
        <v>4</v>
      </c>
      <c r="E3" s="1" t="s">
        <v>2</v>
      </c>
      <c r="F3" s="1" t="s">
        <v>3</v>
      </c>
      <c r="G3" s="1" t="s">
        <v>4</v>
      </c>
      <c r="H3" s="1" t="s">
        <v>2</v>
      </c>
      <c r="I3" s="1" t="s">
        <v>3</v>
      </c>
      <c r="J3" s="2" t="s">
        <v>4</v>
      </c>
    </row>
    <row r="4" spans="1:10" ht="15">
      <c r="A4" s="10" t="s">
        <v>5</v>
      </c>
      <c r="B4" s="3">
        <v>42773.32600000001</v>
      </c>
      <c r="C4" s="3">
        <v>779170.8909999998</v>
      </c>
      <c r="D4" s="3">
        <f>SUM(B4:C4)</f>
        <v>821944.2169999998</v>
      </c>
      <c r="E4" s="3">
        <v>2376</v>
      </c>
      <c r="F4" s="3">
        <v>472626</v>
      </c>
      <c r="G4" s="3">
        <f>SUM(E4:F4)</f>
        <v>475002</v>
      </c>
      <c r="H4" s="4">
        <f>+_xlfn.IFERROR(((E4-B4)/B4)*100,0)</f>
        <v>-94.44513620474592</v>
      </c>
      <c r="I4" s="4">
        <f>+_xlfn.IFERROR(((F4-C4)/C4)*100,0)</f>
        <v>-39.34244650831032</v>
      </c>
      <c r="J4" s="5">
        <f>+_xlfn.IFERROR(((G4-D4)/D4)*100,0)</f>
        <v>-42.20994683389808</v>
      </c>
    </row>
    <row r="5" spans="1:10" ht="15">
      <c r="A5" s="6" t="s">
        <v>69</v>
      </c>
      <c r="B5" s="7">
        <v>60670.157</v>
      </c>
      <c r="C5" s="7">
        <v>561618.949</v>
      </c>
      <c r="D5" s="7">
        <f>+B5+C5</f>
        <v>622289.106</v>
      </c>
      <c r="E5" s="7">
        <v>43105</v>
      </c>
      <c r="F5" s="7">
        <v>415979</v>
      </c>
      <c r="G5" s="7">
        <f>+E5+F5</f>
        <v>459084</v>
      </c>
      <c r="H5" s="8">
        <f>+_xlfn.IFERROR(((E5-B5)/B5)*100,0)</f>
        <v>-28.95188980638372</v>
      </c>
      <c r="I5" s="8">
        <f>+_xlfn.IFERROR(((F5-C5)/C5)*100,0)</f>
        <v>-25.932164372181827</v>
      </c>
      <c r="J5" s="9">
        <f>+_xlfn.IFERROR(((G5-D5)/D5)*100,0)</f>
        <v>-26.226572894560686</v>
      </c>
    </row>
    <row r="6" spans="1:10" ht="15">
      <c r="A6" s="10" t="s">
        <v>53</v>
      </c>
      <c r="B6" s="3">
        <v>84772.72799999999</v>
      </c>
      <c r="C6" s="3">
        <v>133978.13400000002</v>
      </c>
      <c r="D6" s="3">
        <f aca="true" t="shared" si="0" ref="D6:D59">SUM(B6:C6)</f>
        <v>218750.86200000002</v>
      </c>
      <c r="E6" s="3">
        <v>44507.3</v>
      </c>
      <c r="F6" s="3">
        <v>47152</v>
      </c>
      <c r="G6" s="3">
        <f aca="true" t="shared" si="1" ref="G6:G59">SUM(E6:F6)</f>
        <v>91659.3</v>
      </c>
      <c r="H6" s="4">
        <f aca="true" t="shared" si="2" ref="H6:H59">+_xlfn.IFERROR(((E6-B6)/B6)*100,0)</f>
        <v>-47.49809160323352</v>
      </c>
      <c r="I6" s="4">
        <f aca="true" t="shared" si="3" ref="I6:I60">+_xlfn.IFERROR(((F6-C6)/C6)*100,0)</f>
        <v>-64.80619740531691</v>
      </c>
      <c r="J6" s="5">
        <f aca="true" t="shared" si="4" ref="J6:J60">+_xlfn.IFERROR(((G6-D6)/D6)*100,0)</f>
        <v>-58.09877082907221</v>
      </c>
    </row>
    <row r="7" spans="1:10" ht="15">
      <c r="A7" s="6" t="s">
        <v>6</v>
      </c>
      <c r="B7" s="7">
        <v>47551.924</v>
      </c>
      <c r="C7" s="7">
        <v>20830.146</v>
      </c>
      <c r="D7" s="7">
        <f t="shared" si="0"/>
        <v>68382.07</v>
      </c>
      <c r="E7" s="7">
        <v>17656</v>
      </c>
      <c r="F7" s="7">
        <v>12500</v>
      </c>
      <c r="G7" s="7">
        <f t="shared" si="1"/>
        <v>30156</v>
      </c>
      <c r="H7" s="8">
        <f t="shared" si="2"/>
        <v>-62.87006178761557</v>
      </c>
      <c r="I7" s="8">
        <f t="shared" si="3"/>
        <v>-39.99081907539199</v>
      </c>
      <c r="J7" s="9">
        <f t="shared" si="4"/>
        <v>-55.90072075911128</v>
      </c>
    </row>
    <row r="8" spans="1:10" ht="15">
      <c r="A8" s="10" t="s">
        <v>7</v>
      </c>
      <c r="B8" s="3">
        <v>41994.827</v>
      </c>
      <c r="C8" s="3">
        <v>30497.909</v>
      </c>
      <c r="D8" s="3">
        <f t="shared" si="0"/>
        <v>72492.736</v>
      </c>
      <c r="E8" s="3">
        <v>29128</v>
      </c>
      <c r="F8" s="3">
        <v>12371</v>
      </c>
      <c r="G8" s="3">
        <f t="shared" si="1"/>
        <v>41499</v>
      </c>
      <c r="H8" s="4">
        <f t="shared" si="2"/>
        <v>-30.639076093824603</v>
      </c>
      <c r="I8" s="4">
        <f t="shared" si="3"/>
        <v>-59.43656333947354</v>
      </c>
      <c r="J8" s="5">
        <f t="shared" si="4"/>
        <v>-42.754264372088265</v>
      </c>
    </row>
    <row r="9" spans="1:10" ht="15">
      <c r="A9" s="6" t="s">
        <v>8</v>
      </c>
      <c r="B9" s="7">
        <v>34038.419</v>
      </c>
      <c r="C9" s="7">
        <v>186657.24099999995</v>
      </c>
      <c r="D9" s="7">
        <f t="shared" si="0"/>
        <v>220695.65999999995</v>
      </c>
      <c r="E9" s="7">
        <v>14986</v>
      </c>
      <c r="F9" s="7">
        <v>20111</v>
      </c>
      <c r="G9" s="7">
        <f t="shared" si="1"/>
        <v>35097</v>
      </c>
      <c r="H9" s="8">
        <f t="shared" si="2"/>
        <v>-55.97327831236816</v>
      </c>
      <c r="I9" s="8">
        <f t="shared" si="3"/>
        <v>-89.22570595587021</v>
      </c>
      <c r="J9" s="9">
        <f t="shared" si="4"/>
        <v>-84.09710458284498</v>
      </c>
    </row>
    <row r="10" spans="1:10" ht="15">
      <c r="A10" s="10" t="s">
        <v>54</v>
      </c>
      <c r="B10" s="3">
        <v>2397.0060000000003</v>
      </c>
      <c r="C10" s="3">
        <v>3732.116</v>
      </c>
      <c r="D10" s="3">
        <f t="shared" si="0"/>
        <v>6129.122</v>
      </c>
      <c r="E10" s="3">
        <v>946</v>
      </c>
      <c r="F10" s="3">
        <v>152</v>
      </c>
      <c r="G10" s="3">
        <f t="shared" si="1"/>
        <v>1098</v>
      </c>
      <c r="H10" s="4">
        <f t="shared" si="2"/>
        <v>-60.534099622612544</v>
      </c>
      <c r="I10" s="4">
        <f t="shared" si="3"/>
        <v>-95.92724341901484</v>
      </c>
      <c r="J10" s="5">
        <f t="shared" si="4"/>
        <v>-82.08552546351665</v>
      </c>
    </row>
    <row r="11" spans="1:10" ht="15">
      <c r="A11" s="6" t="s">
        <v>9</v>
      </c>
      <c r="B11" s="7">
        <v>7052.880999999999</v>
      </c>
      <c r="C11" s="7">
        <v>22778.377999999997</v>
      </c>
      <c r="D11" s="7">
        <f t="shared" si="0"/>
        <v>29831.259</v>
      </c>
      <c r="E11" s="7">
        <v>2690</v>
      </c>
      <c r="F11" s="7">
        <v>702.1</v>
      </c>
      <c r="G11" s="7">
        <f t="shared" si="1"/>
        <v>3392.1</v>
      </c>
      <c r="H11" s="8">
        <f t="shared" si="2"/>
        <v>-61.85955781757837</v>
      </c>
      <c r="I11" s="8">
        <f t="shared" si="3"/>
        <v>-96.91769097869918</v>
      </c>
      <c r="J11" s="9">
        <f t="shared" si="4"/>
        <v>-88.62904177125075</v>
      </c>
    </row>
    <row r="12" spans="1:10" ht="15">
      <c r="A12" s="10" t="s">
        <v>10</v>
      </c>
      <c r="B12" s="3">
        <v>10806.249</v>
      </c>
      <c r="C12" s="3">
        <v>12214.391999999996</v>
      </c>
      <c r="D12" s="3">
        <f t="shared" si="0"/>
        <v>23020.640999999996</v>
      </c>
      <c r="E12" s="3">
        <v>3596</v>
      </c>
      <c r="F12" s="3">
        <v>485</v>
      </c>
      <c r="G12" s="3">
        <f t="shared" si="1"/>
        <v>4081</v>
      </c>
      <c r="H12" s="4">
        <f t="shared" si="2"/>
        <v>-66.72295816985154</v>
      </c>
      <c r="I12" s="4">
        <f t="shared" si="3"/>
        <v>-96.02927431836149</v>
      </c>
      <c r="J12" s="5">
        <f t="shared" si="4"/>
        <v>-82.27243107609384</v>
      </c>
    </row>
    <row r="13" spans="1:10" ht="15">
      <c r="A13" s="6" t="s">
        <v>11</v>
      </c>
      <c r="B13" s="7">
        <v>19388.310999999994</v>
      </c>
      <c r="C13" s="7">
        <v>7156.983</v>
      </c>
      <c r="D13" s="7">
        <f t="shared" si="0"/>
        <v>26545.293999999994</v>
      </c>
      <c r="E13" s="7">
        <v>10771</v>
      </c>
      <c r="F13" s="7">
        <v>3111</v>
      </c>
      <c r="G13" s="7">
        <f t="shared" si="1"/>
        <v>13882</v>
      </c>
      <c r="H13" s="8">
        <f t="shared" si="2"/>
        <v>-44.44590867146703</v>
      </c>
      <c r="I13" s="8">
        <f t="shared" si="3"/>
        <v>-56.53196325882009</v>
      </c>
      <c r="J13" s="9">
        <f t="shared" si="4"/>
        <v>-47.704478240097835</v>
      </c>
    </row>
    <row r="14" spans="1:10" ht="15">
      <c r="A14" s="10" t="s">
        <v>12</v>
      </c>
      <c r="B14" s="3">
        <v>15779.170000000002</v>
      </c>
      <c r="C14" s="3">
        <v>3872.173</v>
      </c>
      <c r="D14" s="3">
        <f t="shared" si="0"/>
        <v>19651.343</v>
      </c>
      <c r="E14" s="3">
        <v>7699</v>
      </c>
      <c r="F14" s="3">
        <v>659</v>
      </c>
      <c r="G14" s="3">
        <f t="shared" si="1"/>
        <v>8358</v>
      </c>
      <c r="H14" s="4">
        <f t="shared" si="2"/>
        <v>-51.207826520659836</v>
      </c>
      <c r="I14" s="4">
        <f t="shared" si="3"/>
        <v>-82.98113229961575</v>
      </c>
      <c r="J14" s="5">
        <f t="shared" si="4"/>
        <v>-57.46855571143408</v>
      </c>
    </row>
    <row r="15" spans="1:10" ht="15">
      <c r="A15" s="6" t="s">
        <v>13</v>
      </c>
      <c r="B15" s="7">
        <v>4698.59</v>
      </c>
      <c r="C15" s="7">
        <v>88.116</v>
      </c>
      <c r="D15" s="7">
        <f t="shared" si="0"/>
        <v>4786.706</v>
      </c>
      <c r="E15" s="7">
        <v>2624</v>
      </c>
      <c r="F15" s="7">
        <v>33</v>
      </c>
      <c r="G15" s="7">
        <f t="shared" si="1"/>
        <v>2657</v>
      </c>
      <c r="H15" s="8">
        <f t="shared" si="2"/>
        <v>-44.153458803598525</v>
      </c>
      <c r="I15" s="8">
        <f t="shared" si="3"/>
        <v>-62.549366743837666</v>
      </c>
      <c r="J15" s="9">
        <f t="shared" si="4"/>
        <v>-44.492099577454724</v>
      </c>
    </row>
    <row r="16" spans="1:10" ht="15">
      <c r="A16" s="10" t="s">
        <v>14</v>
      </c>
      <c r="B16" s="3">
        <v>9862.682</v>
      </c>
      <c r="C16" s="3">
        <v>3344.755</v>
      </c>
      <c r="D16" s="3">
        <f t="shared" si="0"/>
        <v>13207.437000000002</v>
      </c>
      <c r="E16" s="3">
        <v>5380</v>
      </c>
      <c r="F16" s="3">
        <v>2047</v>
      </c>
      <c r="G16" s="3">
        <f t="shared" si="1"/>
        <v>7427</v>
      </c>
      <c r="H16" s="4">
        <f t="shared" si="2"/>
        <v>-45.45094326269468</v>
      </c>
      <c r="I16" s="4">
        <f t="shared" si="3"/>
        <v>-38.79970281829312</v>
      </c>
      <c r="J16" s="5">
        <f t="shared" si="4"/>
        <v>-43.76653093253446</v>
      </c>
    </row>
    <row r="17" spans="1:10" ht="15">
      <c r="A17" s="6" t="s">
        <v>15</v>
      </c>
      <c r="B17" s="7">
        <v>1137.712</v>
      </c>
      <c r="C17" s="7">
        <v>21.819</v>
      </c>
      <c r="D17" s="7">
        <f t="shared" si="0"/>
        <v>1159.531</v>
      </c>
      <c r="E17" s="7">
        <v>681</v>
      </c>
      <c r="F17" s="7">
        <v>25</v>
      </c>
      <c r="G17" s="7">
        <f t="shared" si="1"/>
        <v>706</v>
      </c>
      <c r="H17" s="8">
        <f t="shared" si="2"/>
        <v>-40.143023893568845</v>
      </c>
      <c r="I17" s="8">
        <f t="shared" si="3"/>
        <v>14.579036619460108</v>
      </c>
      <c r="J17" s="9">
        <f t="shared" si="4"/>
        <v>-39.1133139174373</v>
      </c>
    </row>
    <row r="18" spans="1:10" ht="15">
      <c r="A18" s="10" t="s">
        <v>16</v>
      </c>
      <c r="B18" s="3">
        <v>1642.323</v>
      </c>
      <c r="C18" s="3">
        <v>0</v>
      </c>
      <c r="D18" s="3">
        <f t="shared" si="0"/>
        <v>1642.323</v>
      </c>
      <c r="E18" s="3">
        <v>1050</v>
      </c>
      <c r="F18" s="3">
        <v>12</v>
      </c>
      <c r="G18" s="3">
        <f t="shared" si="1"/>
        <v>1062</v>
      </c>
      <c r="H18" s="4">
        <f t="shared" si="2"/>
        <v>-36.06616968769237</v>
      </c>
      <c r="I18" s="4">
        <f t="shared" si="3"/>
        <v>0</v>
      </c>
      <c r="J18" s="5">
        <f t="shared" si="4"/>
        <v>-35.335497341266006</v>
      </c>
    </row>
    <row r="19" spans="1:10" ht="15">
      <c r="A19" s="6" t="s">
        <v>17</v>
      </c>
      <c r="B19" s="7">
        <v>707.043</v>
      </c>
      <c r="C19" s="7">
        <v>129.834</v>
      </c>
      <c r="D19" s="7">
        <f t="shared" si="0"/>
        <v>836.877</v>
      </c>
      <c r="E19" s="7">
        <v>396</v>
      </c>
      <c r="F19" s="7">
        <v>75</v>
      </c>
      <c r="G19" s="7">
        <f t="shared" si="1"/>
        <v>471</v>
      </c>
      <c r="H19" s="8">
        <f t="shared" si="2"/>
        <v>-43.992091004366074</v>
      </c>
      <c r="I19" s="8">
        <f t="shared" si="3"/>
        <v>-42.23392947918111</v>
      </c>
      <c r="J19" s="9">
        <f t="shared" si="4"/>
        <v>-43.71932792991085</v>
      </c>
    </row>
    <row r="20" spans="1:10" ht="15">
      <c r="A20" s="10" t="s">
        <v>55</v>
      </c>
      <c r="B20" s="3">
        <v>0</v>
      </c>
      <c r="C20" s="3">
        <v>0</v>
      </c>
      <c r="D20" s="3"/>
      <c r="E20" s="3">
        <v>0</v>
      </c>
      <c r="F20" s="3">
        <v>0</v>
      </c>
      <c r="G20" s="3"/>
      <c r="H20" s="4">
        <f t="shared" si="2"/>
        <v>0</v>
      </c>
      <c r="I20" s="4">
        <f t="shared" si="3"/>
        <v>0</v>
      </c>
      <c r="J20" s="5">
        <f t="shared" si="4"/>
        <v>0</v>
      </c>
    </row>
    <row r="21" spans="1:10" ht="15">
      <c r="A21" s="6" t="s">
        <v>18</v>
      </c>
      <c r="B21" s="7">
        <v>1380.924</v>
      </c>
      <c r="C21" s="7">
        <v>75.14</v>
      </c>
      <c r="D21" s="7">
        <f t="shared" si="0"/>
        <v>1456.064</v>
      </c>
      <c r="E21" s="7">
        <v>517</v>
      </c>
      <c r="F21" s="7">
        <v>84</v>
      </c>
      <c r="G21" s="7">
        <f t="shared" si="1"/>
        <v>601</v>
      </c>
      <c r="H21" s="8">
        <f t="shared" si="2"/>
        <v>-62.56129953567322</v>
      </c>
      <c r="I21" s="8">
        <f t="shared" si="3"/>
        <v>11.791322863987224</v>
      </c>
      <c r="J21" s="9">
        <f t="shared" si="4"/>
        <v>-58.7243417871742</v>
      </c>
    </row>
    <row r="22" spans="1:10" ht="15">
      <c r="A22" s="10" t="s">
        <v>19</v>
      </c>
      <c r="B22" s="3">
        <v>0</v>
      </c>
      <c r="C22" s="3">
        <v>0</v>
      </c>
      <c r="D22" s="3"/>
      <c r="E22" s="3">
        <v>0</v>
      </c>
      <c r="F22" s="3">
        <v>0</v>
      </c>
      <c r="G22" s="3"/>
      <c r="H22" s="4">
        <f t="shared" si="2"/>
        <v>0</v>
      </c>
      <c r="I22" s="4">
        <f t="shared" si="3"/>
        <v>0</v>
      </c>
      <c r="J22" s="5">
        <f t="shared" si="4"/>
        <v>0</v>
      </c>
    </row>
    <row r="23" spans="1:10" ht="15">
      <c r="A23" s="6" t="s">
        <v>20</v>
      </c>
      <c r="B23" s="7">
        <v>2852.6810000000005</v>
      </c>
      <c r="C23" s="7">
        <v>20.192999999999998</v>
      </c>
      <c r="D23" s="7">
        <f t="shared" si="0"/>
        <v>2872.8740000000007</v>
      </c>
      <c r="E23" s="7">
        <v>1562</v>
      </c>
      <c r="F23" s="7">
        <v>22</v>
      </c>
      <c r="G23" s="7">
        <f t="shared" si="1"/>
        <v>1584</v>
      </c>
      <c r="H23" s="8">
        <f t="shared" si="2"/>
        <v>-45.24449105946302</v>
      </c>
      <c r="I23" s="8">
        <f t="shared" si="3"/>
        <v>8.948645570247127</v>
      </c>
      <c r="J23" s="9">
        <f t="shared" si="4"/>
        <v>-44.863575638889856</v>
      </c>
    </row>
    <row r="24" spans="1:10" ht="15">
      <c r="A24" s="10" t="s">
        <v>21</v>
      </c>
      <c r="B24" s="3">
        <v>1000.962</v>
      </c>
      <c r="C24" s="3">
        <v>8.227</v>
      </c>
      <c r="D24" s="3">
        <f t="shared" si="0"/>
        <v>1009.189</v>
      </c>
      <c r="E24" s="3">
        <v>615</v>
      </c>
      <c r="F24" s="3">
        <v>0</v>
      </c>
      <c r="G24" s="3">
        <f t="shared" si="1"/>
        <v>615</v>
      </c>
      <c r="H24" s="4">
        <f t="shared" si="2"/>
        <v>-38.55910613989342</v>
      </c>
      <c r="I24" s="4">
        <f t="shared" si="3"/>
        <v>-100</v>
      </c>
      <c r="J24" s="5">
        <f t="shared" si="4"/>
        <v>-39.059977863413096</v>
      </c>
    </row>
    <row r="25" spans="1:10" ht="15">
      <c r="A25" s="6" t="s">
        <v>22</v>
      </c>
      <c r="B25" s="7">
        <v>1289.074</v>
      </c>
      <c r="C25" s="7">
        <v>236.88200000000003</v>
      </c>
      <c r="D25" s="7">
        <f t="shared" si="0"/>
        <v>1525.9560000000001</v>
      </c>
      <c r="E25" s="7">
        <v>432</v>
      </c>
      <c r="F25" s="7">
        <v>242</v>
      </c>
      <c r="G25" s="7">
        <f t="shared" si="1"/>
        <v>674</v>
      </c>
      <c r="H25" s="8">
        <f t="shared" si="2"/>
        <v>-66.4875716987543</v>
      </c>
      <c r="I25" s="8">
        <f t="shared" si="3"/>
        <v>2.1605693974214866</v>
      </c>
      <c r="J25" s="9">
        <f t="shared" si="4"/>
        <v>-55.830967603259865</v>
      </c>
    </row>
    <row r="26" spans="1:10" ht="15">
      <c r="A26" s="10" t="s">
        <v>23</v>
      </c>
      <c r="B26" s="3">
        <v>525.995</v>
      </c>
      <c r="C26" s="3">
        <v>42.998999999999995</v>
      </c>
      <c r="D26" s="3">
        <f t="shared" si="0"/>
        <v>568.994</v>
      </c>
      <c r="E26" s="3">
        <v>255</v>
      </c>
      <c r="F26" s="3">
        <v>30</v>
      </c>
      <c r="G26" s="3">
        <f t="shared" si="1"/>
        <v>285</v>
      </c>
      <c r="H26" s="4">
        <f t="shared" si="2"/>
        <v>-51.52045171532049</v>
      </c>
      <c r="I26" s="4">
        <f t="shared" si="3"/>
        <v>-30.230935603153554</v>
      </c>
      <c r="J26" s="5">
        <f t="shared" si="4"/>
        <v>-49.911598364833374</v>
      </c>
    </row>
    <row r="27" spans="1:10" ht="15">
      <c r="A27" s="6" t="s">
        <v>24</v>
      </c>
      <c r="B27" s="7">
        <v>0</v>
      </c>
      <c r="C27" s="7">
        <v>0</v>
      </c>
      <c r="D27" s="7"/>
      <c r="E27" s="7">
        <v>0</v>
      </c>
      <c r="F27" s="7">
        <v>0</v>
      </c>
      <c r="G27" s="7">
        <f t="shared" si="1"/>
        <v>0</v>
      </c>
      <c r="H27" s="8">
        <f t="shared" si="2"/>
        <v>0</v>
      </c>
      <c r="I27" s="8">
        <f t="shared" si="3"/>
        <v>0</v>
      </c>
      <c r="J27" s="9">
        <f t="shared" si="4"/>
        <v>0</v>
      </c>
    </row>
    <row r="28" spans="1:10" ht="15">
      <c r="A28" s="10" t="s">
        <v>25</v>
      </c>
      <c r="B28" s="3">
        <v>2285.2099999999996</v>
      </c>
      <c r="C28" s="3">
        <v>1333.796</v>
      </c>
      <c r="D28" s="3">
        <f t="shared" si="0"/>
        <v>3619.0059999999994</v>
      </c>
      <c r="E28" s="3">
        <v>1072</v>
      </c>
      <c r="F28" s="3">
        <v>186</v>
      </c>
      <c r="G28" s="3">
        <f t="shared" si="1"/>
        <v>1258</v>
      </c>
      <c r="H28" s="4">
        <f t="shared" si="2"/>
        <v>-53.089650404120405</v>
      </c>
      <c r="I28" s="4">
        <f t="shared" si="3"/>
        <v>-86.0548389708771</v>
      </c>
      <c r="J28" s="5">
        <f t="shared" si="4"/>
        <v>-65.23907393356076</v>
      </c>
    </row>
    <row r="29" spans="1:10" ht="15">
      <c r="A29" s="6" t="s">
        <v>26</v>
      </c>
      <c r="B29" s="7">
        <v>7156.943</v>
      </c>
      <c r="C29" s="7">
        <v>814.017</v>
      </c>
      <c r="D29" s="7">
        <f t="shared" si="0"/>
        <v>7970.96</v>
      </c>
      <c r="E29" s="7">
        <v>4544</v>
      </c>
      <c r="F29" s="7">
        <v>388</v>
      </c>
      <c r="G29" s="7">
        <f t="shared" si="1"/>
        <v>4932</v>
      </c>
      <c r="H29" s="8">
        <f t="shared" si="2"/>
        <v>-36.509205117324534</v>
      </c>
      <c r="I29" s="8">
        <f t="shared" si="3"/>
        <v>-52.335147791753734</v>
      </c>
      <c r="J29" s="9">
        <f t="shared" si="4"/>
        <v>-38.1253951845198</v>
      </c>
    </row>
    <row r="30" spans="1:10" ht="15">
      <c r="A30" s="10" t="s">
        <v>27</v>
      </c>
      <c r="B30" s="3">
        <v>4154.521</v>
      </c>
      <c r="C30" s="3">
        <v>450.36300000000006</v>
      </c>
      <c r="D30" s="3">
        <f t="shared" si="0"/>
        <v>4604.884</v>
      </c>
      <c r="E30" s="3">
        <v>2582</v>
      </c>
      <c r="F30" s="3">
        <v>336</v>
      </c>
      <c r="G30" s="3">
        <f t="shared" si="1"/>
        <v>2918</v>
      </c>
      <c r="H30" s="4">
        <f t="shared" si="2"/>
        <v>-37.850837677797266</v>
      </c>
      <c r="I30" s="4">
        <f t="shared" si="3"/>
        <v>-25.39351589717629</v>
      </c>
      <c r="J30" s="5">
        <f t="shared" si="4"/>
        <v>-36.63249714867953</v>
      </c>
    </row>
    <row r="31" spans="1:10" ht="15">
      <c r="A31" s="6" t="s">
        <v>28</v>
      </c>
      <c r="B31" s="7">
        <v>1877.902</v>
      </c>
      <c r="C31" s="7">
        <v>13.044</v>
      </c>
      <c r="D31" s="7">
        <f t="shared" si="0"/>
        <v>1890.9460000000001</v>
      </c>
      <c r="E31" s="7">
        <v>1086</v>
      </c>
      <c r="F31" s="7">
        <v>12</v>
      </c>
      <c r="G31" s="7">
        <f t="shared" si="1"/>
        <v>1098</v>
      </c>
      <c r="H31" s="8">
        <f t="shared" si="2"/>
        <v>-42.16950618296376</v>
      </c>
      <c r="I31" s="8">
        <f t="shared" si="3"/>
        <v>-8.003679852805892</v>
      </c>
      <c r="J31" s="9">
        <f t="shared" si="4"/>
        <v>-41.933825714748075</v>
      </c>
    </row>
    <row r="32" spans="1:10" ht="15">
      <c r="A32" s="10" t="s">
        <v>56</v>
      </c>
      <c r="B32" s="3">
        <v>6.082000000000001</v>
      </c>
      <c r="C32" s="3">
        <v>1013.433</v>
      </c>
      <c r="D32" s="3">
        <f t="shared" si="0"/>
        <v>1019.515</v>
      </c>
      <c r="E32" s="3">
        <v>0</v>
      </c>
      <c r="F32" s="3">
        <v>575</v>
      </c>
      <c r="G32" s="3">
        <f t="shared" si="1"/>
        <v>575</v>
      </c>
      <c r="H32" s="4">
        <f t="shared" si="2"/>
        <v>-100</v>
      </c>
      <c r="I32" s="4">
        <f t="shared" si="3"/>
        <v>-43.2621594126104</v>
      </c>
      <c r="J32" s="5">
        <f t="shared" si="4"/>
        <v>-43.60063363462039</v>
      </c>
    </row>
    <row r="33" spans="1:10" ht="15">
      <c r="A33" s="6" t="s">
        <v>68</v>
      </c>
      <c r="B33" s="7">
        <v>1008.518</v>
      </c>
      <c r="C33" s="7">
        <v>0</v>
      </c>
      <c r="D33" s="7">
        <f t="shared" si="0"/>
        <v>1008.518</v>
      </c>
      <c r="E33" s="7">
        <v>509</v>
      </c>
      <c r="F33" s="7">
        <v>0</v>
      </c>
      <c r="G33" s="7">
        <f t="shared" si="1"/>
        <v>509</v>
      </c>
      <c r="H33" s="8">
        <f t="shared" si="2"/>
        <v>-49.5299042753823</v>
      </c>
      <c r="I33" s="8">
        <f t="shared" si="3"/>
        <v>0</v>
      </c>
      <c r="J33" s="9">
        <f t="shared" si="4"/>
        <v>-49.5299042753823</v>
      </c>
    </row>
    <row r="34" spans="1:10" ht="15">
      <c r="A34" s="10" t="s">
        <v>29</v>
      </c>
      <c r="B34" s="3">
        <v>4886.735</v>
      </c>
      <c r="C34" s="3">
        <v>2302.8680000000004</v>
      </c>
      <c r="D34" s="3">
        <f t="shared" si="0"/>
        <v>7189.603</v>
      </c>
      <c r="E34" s="3">
        <v>2888</v>
      </c>
      <c r="F34" s="3">
        <v>812</v>
      </c>
      <c r="G34" s="3">
        <f t="shared" si="1"/>
        <v>3700</v>
      </c>
      <c r="H34" s="4">
        <f t="shared" si="2"/>
        <v>-40.90123569213391</v>
      </c>
      <c r="I34" s="4">
        <f t="shared" si="3"/>
        <v>-64.7396203342962</v>
      </c>
      <c r="J34" s="5">
        <f t="shared" si="4"/>
        <v>-48.53679681618026</v>
      </c>
    </row>
    <row r="35" spans="1:10" ht="15">
      <c r="A35" s="6" t="s">
        <v>67</v>
      </c>
      <c r="B35" s="7">
        <v>1609.9199999999996</v>
      </c>
      <c r="C35" s="7">
        <v>11.27</v>
      </c>
      <c r="D35" s="7">
        <f t="shared" si="0"/>
        <v>1621.1899999999996</v>
      </c>
      <c r="E35" s="7">
        <v>758</v>
      </c>
      <c r="F35" s="7">
        <v>3</v>
      </c>
      <c r="G35" s="7">
        <f t="shared" si="1"/>
        <v>761</v>
      </c>
      <c r="H35" s="8">
        <f t="shared" si="2"/>
        <v>-52.91691512621745</v>
      </c>
      <c r="I35" s="8">
        <f t="shared" si="3"/>
        <v>-73.38065661047027</v>
      </c>
      <c r="J35" s="9">
        <f t="shared" si="4"/>
        <v>-53.05917258310252</v>
      </c>
    </row>
    <row r="36" spans="1:10" ht="15">
      <c r="A36" s="10" t="s">
        <v>30</v>
      </c>
      <c r="B36" s="3">
        <v>369.558</v>
      </c>
      <c r="C36" s="3">
        <v>863.8059999999999</v>
      </c>
      <c r="D36" s="3">
        <f t="shared" si="0"/>
        <v>1233.364</v>
      </c>
      <c r="E36" s="3">
        <v>211</v>
      </c>
      <c r="F36" s="3">
        <v>101</v>
      </c>
      <c r="G36" s="3">
        <f t="shared" si="1"/>
        <v>312</v>
      </c>
      <c r="H36" s="4">
        <f t="shared" si="2"/>
        <v>-42.9047673166323</v>
      </c>
      <c r="I36" s="4">
        <f t="shared" si="3"/>
        <v>-88.30755979930679</v>
      </c>
      <c r="J36" s="5">
        <f t="shared" si="4"/>
        <v>-74.70333170094149</v>
      </c>
    </row>
    <row r="37" spans="1:10" ht="15">
      <c r="A37" s="6" t="s">
        <v>31</v>
      </c>
      <c r="B37" s="7">
        <v>1252.413</v>
      </c>
      <c r="C37" s="7">
        <v>1.015</v>
      </c>
      <c r="D37" s="7">
        <f t="shared" si="0"/>
        <v>1253.428</v>
      </c>
      <c r="E37" s="7">
        <v>670</v>
      </c>
      <c r="F37" s="7">
        <v>14</v>
      </c>
      <c r="G37" s="7">
        <f t="shared" si="1"/>
        <v>684</v>
      </c>
      <c r="H37" s="8">
        <f t="shared" si="2"/>
        <v>-46.50327008742324</v>
      </c>
      <c r="I37" s="8">
        <f t="shared" si="3"/>
        <v>1279.3103448275863</v>
      </c>
      <c r="J37" s="9">
        <f t="shared" si="4"/>
        <v>-45.42965371764473</v>
      </c>
    </row>
    <row r="38" spans="1:10" ht="15">
      <c r="A38" s="10" t="s">
        <v>32</v>
      </c>
      <c r="B38" s="3">
        <v>2922.9910000000004</v>
      </c>
      <c r="C38" s="3">
        <v>1.73</v>
      </c>
      <c r="D38" s="3">
        <f t="shared" si="0"/>
        <v>2924.7210000000005</v>
      </c>
      <c r="E38" s="3">
        <v>2121</v>
      </c>
      <c r="F38" s="3">
        <v>0</v>
      </c>
      <c r="G38" s="3">
        <f t="shared" si="1"/>
        <v>2121</v>
      </c>
      <c r="H38" s="4">
        <f t="shared" si="2"/>
        <v>-27.437340723936554</v>
      </c>
      <c r="I38" s="4">
        <f t="shared" si="3"/>
        <v>-100</v>
      </c>
      <c r="J38" s="5">
        <f t="shared" si="4"/>
        <v>-27.48026221988355</v>
      </c>
    </row>
    <row r="39" spans="1:10" ht="15">
      <c r="A39" s="6" t="s">
        <v>33</v>
      </c>
      <c r="B39" s="7">
        <v>249.586</v>
      </c>
      <c r="C39" s="7">
        <v>37.635999999999996</v>
      </c>
      <c r="D39" s="7">
        <f t="shared" si="0"/>
        <v>287.222</v>
      </c>
      <c r="E39" s="7">
        <v>110</v>
      </c>
      <c r="F39" s="7">
        <v>25</v>
      </c>
      <c r="G39" s="7">
        <f t="shared" si="1"/>
        <v>135</v>
      </c>
      <c r="H39" s="8">
        <f t="shared" si="2"/>
        <v>-55.92701513706698</v>
      </c>
      <c r="I39" s="8">
        <f t="shared" si="3"/>
        <v>-33.57423743224571</v>
      </c>
      <c r="J39" s="9">
        <f t="shared" si="4"/>
        <v>-52.9980293988622</v>
      </c>
    </row>
    <row r="40" spans="1:10" ht="15">
      <c r="A40" s="10" t="s">
        <v>34</v>
      </c>
      <c r="B40" s="3">
        <v>10679.25</v>
      </c>
      <c r="C40" s="3">
        <v>3795.8329999999996</v>
      </c>
      <c r="D40" s="3">
        <f t="shared" si="0"/>
        <v>14475.082999999999</v>
      </c>
      <c r="E40" s="3">
        <v>4654</v>
      </c>
      <c r="F40" s="3">
        <v>2558</v>
      </c>
      <c r="G40" s="3">
        <f t="shared" si="1"/>
        <v>7212</v>
      </c>
      <c r="H40" s="4">
        <f t="shared" si="2"/>
        <v>-56.42016059180186</v>
      </c>
      <c r="I40" s="4">
        <f t="shared" si="3"/>
        <v>-32.610312413638844</v>
      </c>
      <c r="J40" s="5">
        <f t="shared" si="4"/>
        <v>-50.176451492540664</v>
      </c>
    </row>
    <row r="41" spans="1:10" ht="15">
      <c r="A41" s="6" t="s">
        <v>35</v>
      </c>
      <c r="B41" s="7">
        <v>273.471</v>
      </c>
      <c r="C41" s="7">
        <v>66.931</v>
      </c>
      <c r="D41" s="7">
        <f t="shared" si="0"/>
        <v>340.402</v>
      </c>
      <c r="E41" s="7">
        <v>98</v>
      </c>
      <c r="F41" s="7">
        <v>34</v>
      </c>
      <c r="G41" s="7">
        <f t="shared" si="1"/>
        <v>132</v>
      </c>
      <c r="H41" s="8">
        <f t="shared" si="2"/>
        <v>-64.16439037411645</v>
      </c>
      <c r="I41" s="8">
        <f t="shared" si="3"/>
        <v>-49.20141638403729</v>
      </c>
      <c r="J41" s="9">
        <f t="shared" si="4"/>
        <v>-61.22231949283494</v>
      </c>
    </row>
    <row r="42" spans="1:10" ht="15">
      <c r="A42" s="10" t="s">
        <v>36</v>
      </c>
      <c r="B42" s="3">
        <v>4010.905</v>
      </c>
      <c r="C42" s="3">
        <v>1536.6760000000002</v>
      </c>
      <c r="D42" s="3">
        <f t="shared" si="0"/>
        <v>5547.581</v>
      </c>
      <c r="E42" s="3">
        <v>2090</v>
      </c>
      <c r="F42" s="3">
        <v>828</v>
      </c>
      <c r="G42" s="3">
        <f t="shared" si="1"/>
        <v>2918</v>
      </c>
      <c r="H42" s="4">
        <f t="shared" si="2"/>
        <v>-47.89205927340588</v>
      </c>
      <c r="I42" s="4">
        <f t="shared" si="3"/>
        <v>-46.11746392863558</v>
      </c>
      <c r="J42" s="5">
        <f t="shared" si="4"/>
        <v>-47.400497622297</v>
      </c>
    </row>
    <row r="43" spans="1:10" ht="15">
      <c r="A43" s="6" t="s">
        <v>37</v>
      </c>
      <c r="B43" s="7">
        <v>3477.956</v>
      </c>
      <c r="C43" s="7">
        <v>106.05600000000001</v>
      </c>
      <c r="D43" s="7">
        <f t="shared" si="0"/>
        <v>3584.012</v>
      </c>
      <c r="E43" s="7">
        <v>2307</v>
      </c>
      <c r="F43" s="7">
        <v>78</v>
      </c>
      <c r="G43" s="7">
        <f t="shared" si="1"/>
        <v>2385</v>
      </c>
      <c r="H43" s="8">
        <f t="shared" si="2"/>
        <v>-33.667935994589925</v>
      </c>
      <c r="I43" s="8">
        <f t="shared" si="3"/>
        <v>-26.45394885720752</v>
      </c>
      <c r="J43" s="9">
        <f t="shared" si="4"/>
        <v>-33.45446388014326</v>
      </c>
    </row>
    <row r="44" spans="1:10" ht="15">
      <c r="A44" s="10" t="s">
        <v>38</v>
      </c>
      <c r="B44" s="3">
        <v>2971.8650000000002</v>
      </c>
      <c r="C44" s="3">
        <v>35.68599999999999</v>
      </c>
      <c r="D44" s="3">
        <f t="shared" si="0"/>
        <v>3007.5510000000004</v>
      </c>
      <c r="E44" s="3">
        <v>1977</v>
      </c>
      <c r="F44" s="3">
        <v>10</v>
      </c>
      <c r="G44" s="3">
        <f t="shared" si="1"/>
        <v>1987</v>
      </c>
      <c r="H44" s="4">
        <f t="shared" si="2"/>
        <v>-33.47611684918393</v>
      </c>
      <c r="I44" s="4">
        <f t="shared" si="3"/>
        <v>-71.97780642268677</v>
      </c>
      <c r="J44" s="5">
        <f t="shared" si="4"/>
        <v>-33.932957412858514</v>
      </c>
    </row>
    <row r="45" spans="1:10" ht="15">
      <c r="A45" s="6" t="s">
        <v>70</v>
      </c>
      <c r="B45" s="7">
        <v>2008.1580000000001</v>
      </c>
      <c r="C45" s="7">
        <v>10.100000000000001</v>
      </c>
      <c r="D45" s="7">
        <f t="shared" si="0"/>
        <v>2018.258</v>
      </c>
      <c r="E45" s="7">
        <v>1297</v>
      </c>
      <c r="F45" s="7">
        <v>21</v>
      </c>
      <c r="G45" s="7">
        <f t="shared" si="1"/>
        <v>1318</v>
      </c>
      <c r="H45" s="8">
        <f t="shared" si="2"/>
        <v>-35.41344854339151</v>
      </c>
      <c r="I45" s="8">
        <f t="shared" si="3"/>
        <v>107.92079207920789</v>
      </c>
      <c r="J45" s="9">
        <f t="shared" si="4"/>
        <v>-34.69615876661953</v>
      </c>
    </row>
    <row r="46" spans="1:10" ht="15">
      <c r="A46" s="10" t="s">
        <v>39</v>
      </c>
      <c r="B46" s="3">
        <v>2739.1609999999996</v>
      </c>
      <c r="C46" s="3">
        <v>50.605000000000004</v>
      </c>
      <c r="D46" s="3">
        <f t="shared" si="0"/>
        <v>2789.7659999999996</v>
      </c>
      <c r="E46" s="3">
        <v>839</v>
      </c>
      <c r="F46" s="3">
        <v>26</v>
      </c>
      <c r="G46" s="3">
        <f t="shared" si="1"/>
        <v>865</v>
      </c>
      <c r="H46" s="4">
        <f t="shared" si="2"/>
        <v>-69.37018305970332</v>
      </c>
      <c r="I46" s="4">
        <f t="shared" si="3"/>
        <v>-48.62167769983204</v>
      </c>
      <c r="J46" s="5">
        <f t="shared" si="4"/>
        <v>-68.9938152518885</v>
      </c>
    </row>
    <row r="47" spans="1:10" ht="15">
      <c r="A47" s="6" t="s">
        <v>40</v>
      </c>
      <c r="B47" s="7">
        <v>4351.4039999999995</v>
      </c>
      <c r="C47" s="7">
        <v>256.254</v>
      </c>
      <c r="D47" s="7">
        <f t="shared" si="0"/>
        <v>4607.657999999999</v>
      </c>
      <c r="E47" s="7">
        <v>2357</v>
      </c>
      <c r="F47" s="7">
        <v>189</v>
      </c>
      <c r="G47" s="7">
        <f t="shared" si="1"/>
        <v>2546</v>
      </c>
      <c r="H47" s="8">
        <f t="shared" si="2"/>
        <v>-45.833574634761554</v>
      </c>
      <c r="I47" s="8">
        <f t="shared" si="3"/>
        <v>-26.24505373574657</v>
      </c>
      <c r="J47" s="9">
        <f t="shared" si="4"/>
        <v>-44.74416286972687</v>
      </c>
    </row>
    <row r="48" spans="1:10" ht="15">
      <c r="A48" s="10" t="s">
        <v>41</v>
      </c>
      <c r="B48" s="3">
        <v>6289.995999999999</v>
      </c>
      <c r="C48" s="3">
        <v>1407.9660000000001</v>
      </c>
      <c r="D48" s="3">
        <f t="shared" si="0"/>
        <v>7697.9619999999995</v>
      </c>
      <c r="E48" s="3">
        <v>3773</v>
      </c>
      <c r="F48" s="3">
        <v>1189</v>
      </c>
      <c r="G48" s="3">
        <f t="shared" si="1"/>
        <v>4962</v>
      </c>
      <c r="H48" s="4">
        <f t="shared" si="2"/>
        <v>-40.01586010547541</v>
      </c>
      <c r="I48" s="4">
        <f t="shared" si="3"/>
        <v>-15.551938043958454</v>
      </c>
      <c r="J48" s="5">
        <f t="shared" si="4"/>
        <v>-35.54138095251704</v>
      </c>
    </row>
    <row r="49" spans="1:10" ht="15">
      <c r="A49" s="6" t="s">
        <v>42</v>
      </c>
      <c r="B49" s="7">
        <v>154.72299999999998</v>
      </c>
      <c r="C49" s="7">
        <v>0</v>
      </c>
      <c r="D49" s="7">
        <f t="shared" si="0"/>
        <v>154.72299999999998</v>
      </c>
      <c r="E49" s="7">
        <v>140</v>
      </c>
      <c r="F49" s="7">
        <v>0</v>
      </c>
      <c r="G49" s="7">
        <f t="shared" si="1"/>
        <v>140</v>
      </c>
      <c r="H49" s="8">
        <f t="shared" si="2"/>
        <v>-9.515715181324035</v>
      </c>
      <c r="I49" s="8">
        <f t="shared" si="3"/>
        <v>0</v>
      </c>
      <c r="J49" s="9">
        <f t="shared" si="4"/>
        <v>-9.515715181324035</v>
      </c>
    </row>
    <row r="50" spans="1:10" ht="15">
      <c r="A50" s="10" t="s">
        <v>43</v>
      </c>
      <c r="B50" s="3">
        <v>630.135</v>
      </c>
      <c r="C50" s="3">
        <v>6.441999999999999</v>
      </c>
      <c r="D50" s="3">
        <f t="shared" si="0"/>
        <v>636.577</v>
      </c>
      <c r="E50" s="3">
        <v>380</v>
      </c>
      <c r="F50" s="3">
        <v>0</v>
      </c>
      <c r="G50" s="3">
        <f t="shared" si="1"/>
        <v>380</v>
      </c>
      <c r="H50" s="4">
        <f t="shared" si="2"/>
        <v>-39.69546208352178</v>
      </c>
      <c r="I50" s="4">
        <f t="shared" si="3"/>
        <v>-100</v>
      </c>
      <c r="J50" s="5">
        <f t="shared" si="4"/>
        <v>-40.30572892203143</v>
      </c>
    </row>
    <row r="51" spans="1:10" ht="15">
      <c r="A51" s="6" t="s">
        <v>44</v>
      </c>
      <c r="B51" s="7">
        <v>2324.1320000000005</v>
      </c>
      <c r="C51" s="7">
        <v>48.60900000000001</v>
      </c>
      <c r="D51" s="7">
        <f t="shared" si="0"/>
        <v>2372.7410000000004</v>
      </c>
      <c r="E51" s="7">
        <v>1307</v>
      </c>
      <c r="F51" s="7">
        <v>57.075</v>
      </c>
      <c r="G51" s="7">
        <f t="shared" si="1"/>
        <v>1364.075</v>
      </c>
      <c r="H51" s="8">
        <f t="shared" si="2"/>
        <v>-43.763951445098655</v>
      </c>
      <c r="I51" s="8">
        <f t="shared" si="3"/>
        <v>17.416527803493164</v>
      </c>
      <c r="J51" s="9">
        <f t="shared" si="4"/>
        <v>-42.510581643761384</v>
      </c>
    </row>
    <row r="52" spans="1:10" ht="15">
      <c r="A52" s="10" t="s">
        <v>75</v>
      </c>
      <c r="B52" s="3">
        <v>2941.492</v>
      </c>
      <c r="C52" s="3">
        <v>277.81</v>
      </c>
      <c r="D52" s="3">
        <f t="shared" si="0"/>
        <v>3219.302</v>
      </c>
      <c r="E52" s="3">
        <v>2087</v>
      </c>
      <c r="F52" s="3">
        <v>69</v>
      </c>
      <c r="G52" s="3">
        <f t="shared" si="1"/>
        <v>2156</v>
      </c>
      <c r="H52" s="4">
        <f t="shared" si="2"/>
        <v>-29.049611557672094</v>
      </c>
      <c r="I52" s="4">
        <f t="shared" si="3"/>
        <v>-75.16288110579173</v>
      </c>
      <c r="J52" s="5">
        <f t="shared" si="4"/>
        <v>-33.028960936252645</v>
      </c>
    </row>
    <row r="53" spans="1:10" ht="15">
      <c r="A53" s="6" t="s">
        <v>45</v>
      </c>
      <c r="B53" s="7">
        <v>1969.935</v>
      </c>
      <c r="C53" s="7">
        <v>0</v>
      </c>
      <c r="D53" s="7">
        <f t="shared" si="0"/>
        <v>1969.935</v>
      </c>
      <c r="E53" s="7">
        <v>1161</v>
      </c>
      <c r="F53" s="7">
        <v>0</v>
      </c>
      <c r="G53" s="7">
        <f t="shared" si="1"/>
        <v>1161</v>
      </c>
      <c r="H53" s="8">
        <f t="shared" si="2"/>
        <v>-41.06404526037661</v>
      </c>
      <c r="I53" s="8">
        <f t="shared" si="3"/>
        <v>0</v>
      </c>
      <c r="J53" s="9">
        <f t="shared" si="4"/>
        <v>-41.06404526037661</v>
      </c>
    </row>
    <row r="54" spans="1:10" ht="15">
      <c r="A54" s="10" t="s">
        <v>71</v>
      </c>
      <c r="B54" s="3">
        <v>265.62699999999995</v>
      </c>
      <c r="C54" s="3">
        <v>334.212</v>
      </c>
      <c r="D54" s="3">
        <f t="shared" si="0"/>
        <v>599.8389999999999</v>
      </c>
      <c r="E54" s="3">
        <v>112</v>
      </c>
      <c r="F54" s="3">
        <v>1664</v>
      </c>
      <c r="G54" s="3">
        <f t="shared" si="1"/>
        <v>1776</v>
      </c>
      <c r="H54" s="4">
        <f t="shared" si="2"/>
        <v>-57.8356115906892</v>
      </c>
      <c r="I54" s="4">
        <f t="shared" si="3"/>
        <v>397.8875683697773</v>
      </c>
      <c r="J54" s="5">
        <f t="shared" si="4"/>
        <v>196.0794479852094</v>
      </c>
    </row>
    <row r="55" spans="1:10" ht="15">
      <c r="A55" s="6" t="s">
        <v>46</v>
      </c>
      <c r="B55" s="7">
        <v>0</v>
      </c>
      <c r="C55" s="7">
        <v>0</v>
      </c>
      <c r="D55" s="7">
        <f t="shared" si="0"/>
        <v>0</v>
      </c>
      <c r="E55" s="7">
        <v>0</v>
      </c>
      <c r="F55" s="7">
        <v>0</v>
      </c>
      <c r="G55" s="7">
        <f t="shared" si="1"/>
        <v>0</v>
      </c>
      <c r="H55" s="8">
        <f t="shared" si="2"/>
        <v>0</v>
      </c>
      <c r="I55" s="8">
        <f t="shared" si="3"/>
        <v>0</v>
      </c>
      <c r="J55" s="9">
        <f t="shared" si="4"/>
        <v>0</v>
      </c>
    </row>
    <row r="56" spans="1:10" ht="15">
      <c r="A56" s="10" t="s">
        <v>47</v>
      </c>
      <c r="B56" s="3">
        <v>107.609</v>
      </c>
      <c r="C56" s="3">
        <v>11.764</v>
      </c>
      <c r="D56" s="3">
        <f t="shared" si="0"/>
        <v>119.37299999999999</v>
      </c>
      <c r="E56" s="3">
        <v>65</v>
      </c>
      <c r="F56" s="3">
        <v>5</v>
      </c>
      <c r="G56" s="3">
        <f>+E56+F56</f>
        <v>70</v>
      </c>
      <c r="H56" s="4">
        <f t="shared" si="2"/>
        <v>-39.596130435186645</v>
      </c>
      <c r="I56" s="4">
        <f t="shared" si="3"/>
        <v>-57.497449846990826</v>
      </c>
      <c r="J56" s="5">
        <f t="shared" si="4"/>
        <v>-41.36027409883307</v>
      </c>
    </row>
    <row r="57" spans="1:10" ht="15">
      <c r="A57" s="6" t="s">
        <v>48</v>
      </c>
      <c r="B57" s="7">
        <v>6993.054999999999</v>
      </c>
      <c r="C57" s="7">
        <v>61.498</v>
      </c>
      <c r="D57" s="7">
        <f t="shared" si="0"/>
        <v>7054.552999999999</v>
      </c>
      <c r="E57" s="7">
        <v>4280</v>
      </c>
      <c r="F57" s="7">
        <v>26</v>
      </c>
      <c r="G57" s="7">
        <f t="shared" si="1"/>
        <v>4306</v>
      </c>
      <c r="H57" s="8">
        <f t="shared" si="2"/>
        <v>-38.79642016257558</v>
      </c>
      <c r="I57" s="8">
        <f t="shared" si="3"/>
        <v>-57.72220234804384</v>
      </c>
      <c r="J57" s="9">
        <f t="shared" si="4"/>
        <v>-38.96140549231112</v>
      </c>
    </row>
    <row r="58" spans="1:10" ht="15">
      <c r="A58" s="10" t="s">
        <v>57</v>
      </c>
      <c r="B58" s="3">
        <v>306.289</v>
      </c>
      <c r="C58" s="3">
        <v>275.427</v>
      </c>
      <c r="D58" s="3">
        <f t="shared" si="0"/>
        <v>581.716</v>
      </c>
      <c r="E58" s="3">
        <v>83</v>
      </c>
      <c r="F58" s="3">
        <v>136</v>
      </c>
      <c r="G58" s="3">
        <f t="shared" si="1"/>
        <v>219</v>
      </c>
      <c r="H58" s="4">
        <f t="shared" si="2"/>
        <v>-72.90141010614158</v>
      </c>
      <c r="I58" s="4">
        <f t="shared" si="3"/>
        <v>-50.62212491876251</v>
      </c>
      <c r="J58" s="5">
        <f t="shared" si="4"/>
        <v>-62.35276320403771</v>
      </c>
    </row>
    <row r="59" spans="1:10" ht="15">
      <c r="A59" s="6" t="s">
        <v>58</v>
      </c>
      <c r="B59" s="7">
        <v>53.540000000000006</v>
      </c>
      <c r="C59" s="7">
        <v>49.867000000000004</v>
      </c>
      <c r="D59" s="7">
        <f t="shared" si="0"/>
        <v>103.40700000000001</v>
      </c>
      <c r="E59" s="7">
        <v>37</v>
      </c>
      <c r="F59" s="7">
        <v>56</v>
      </c>
      <c r="G59" s="7">
        <f t="shared" si="1"/>
        <v>93</v>
      </c>
      <c r="H59" s="8">
        <f t="shared" si="2"/>
        <v>-30.892790437056416</v>
      </c>
      <c r="I59" s="8">
        <f t="shared" si="3"/>
        <v>12.298714580784878</v>
      </c>
      <c r="J59" s="9">
        <f t="shared" si="4"/>
        <v>-10.064115582117275</v>
      </c>
    </row>
    <row r="60" spans="1:10" ht="15">
      <c r="A60" s="11" t="s">
        <v>49</v>
      </c>
      <c r="B60" s="22">
        <f>+B61-SUM(B6+B10+B32+B20+B58+B59+B5)</f>
        <v>324446.264</v>
      </c>
      <c r="C60" s="22">
        <f>+C61-SUM(C6+C10+C32+C20+C58+C59+C5)</f>
        <v>1080982.0649999995</v>
      </c>
      <c r="D60" s="22">
        <f>+D61-SUM(D6+D10+D32+D20+D58+D59+D5)</f>
        <v>1405428.3289999985</v>
      </c>
      <c r="E60" s="22">
        <f>+E61-SUM(E6+E10+E32+E20+E58+E59+E5)</f>
        <v>147889</v>
      </c>
      <c r="F60" s="22">
        <f>+F61-SUM(F6+F10+F32+F20+F58+F59+F5)</f>
        <v>533766.1749999999</v>
      </c>
      <c r="G60" s="22">
        <f>+G61-SUM(G6+G10+G32+G20+G58+G59+G5)</f>
        <v>681655.175</v>
      </c>
      <c r="H60" s="23">
        <f>+_xlfn.IFERROR(((E60-B60)/B60)*100,0)</f>
        <v>-54.418029606283284</v>
      </c>
      <c r="I60" s="23">
        <f t="shared" si="3"/>
        <v>-50.622106297387994</v>
      </c>
      <c r="J60" s="23">
        <f t="shared" si="4"/>
        <v>-51.49840365854752</v>
      </c>
    </row>
    <row r="61" spans="1:10" ht="15">
      <c r="A61" s="14" t="s">
        <v>50</v>
      </c>
      <c r="B61" s="24">
        <f>SUM(B4:B59)</f>
        <v>472652.066</v>
      </c>
      <c r="C61" s="24">
        <f>SUM(C4:C59)</f>
        <v>1781649.9909999995</v>
      </c>
      <c r="D61" s="24">
        <f>SUM(D4:D59)</f>
        <v>2254302.0569999986</v>
      </c>
      <c r="E61" s="24">
        <f>SUM(E4:E59)</f>
        <v>236567.3</v>
      </c>
      <c r="F61" s="24">
        <f>SUM(F4:F59)</f>
        <v>997816.1749999999</v>
      </c>
      <c r="G61" s="24">
        <f>SUM(G4:G59)</f>
        <v>1234383.475</v>
      </c>
      <c r="H61" s="25">
        <f>+_xlfn.IFERROR(((E61-B61)/B61)*100,0)</f>
        <v>-49.948954629133056</v>
      </c>
      <c r="I61" s="25">
        <f>+_xlfn.IFERROR(((F61-C61)/C61)*100,0)</f>
        <v>-43.994826142033176</v>
      </c>
      <c r="J61" s="25">
        <f>+_xlfn.IFERROR(((G61-D61)/D61)*100,0)</f>
        <v>-45.24320859456144</v>
      </c>
    </row>
    <row r="62" spans="1:10" ht="15">
      <c r="A62" s="26"/>
      <c r="B62" s="27"/>
      <c r="C62" s="27"/>
      <c r="D62" s="27"/>
      <c r="E62" s="27"/>
      <c r="F62" s="27"/>
      <c r="G62" s="27"/>
      <c r="H62" s="27"/>
      <c r="I62" s="27"/>
      <c r="J62" s="28"/>
    </row>
    <row r="63" spans="1:10" ht="15">
      <c r="A63" s="26" t="s">
        <v>66</v>
      </c>
      <c r="B63" s="27"/>
      <c r="C63" s="27"/>
      <c r="D63" s="27"/>
      <c r="E63" s="27"/>
      <c r="F63" s="27"/>
      <c r="G63" s="27"/>
      <c r="H63" s="27"/>
      <c r="I63" s="27"/>
      <c r="J63" s="28"/>
    </row>
    <row r="64" spans="1:10" ht="15.75" thickBot="1">
      <c r="A64" s="29"/>
      <c r="B64" s="30"/>
      <c r="C64" s="30"/>
      <c r="D64" s="30"/>
      <c r="E64" s="30"/>
      <c r="F64" s="30"/>
      <c r="G64" s="30"/>
      <c r="H64" s="30"/>
      <c r="I64" s="30"/>
      <c r="J64" s="31"/>
    </row>
    <row r="65" spans="1:10" ht="45.75" customHeight="1">
      <c r="A65" s="47" t="s">
        <v>72</v>
      </c>
      <c r="B65" s="47"/>
      <c r="C65" s="47"/>
      <c r="D65" s="47"/>
      <c r="E65" s="47"/>
      <c r="F65" s="47"/>
      <c r="G65" s="47"/>
      <c r="H65" s="47"/>
      <c r="I65" s="47"/>
      <c r="J65" s="47"/>
    </row>
    <row r="66" ht="15">
      <c r="A66" s="40" t="s">
        <v>73</v>
      </c>
    </row>
    <row r="67" spans="2:7" ht="15">
      <c r="B67" s="38"/>
      <c r="C67" s="38"/>
      <c r="D67" s="38"/>
      <c r="E67" s="38"/>
      <c r="F67" s="38"/>
      <c r="G67" s="38"/>
    </row>
    <row r="68" spans="2:7" ht="15">
      <c r="B68" s="38"/>
      <c r="C68" s="38"/>
      <c r="D68" s="38"/>
      <c r="E68" s="38"/>
      <c r="F68" s="38"/>
      <c r="G68" s="38"/>
    </row>
    <row r="69" spans="2:7" ht="15">
      <c r="B69" s="38"/>
      <c r="C69" s="38"/>
      <c r="D69" s="38"/>
      <c r="E69" s="38"/>
      <c r="F69" s="38"/>
      <c r="G69" s="38"/>
    </row>
  </sheetData>
  <sheetProtection/>
  <mergeCells count="6">
    <mergeCell ref="A65:J65"/>
    <mergeCell ref="A1:J1"/>
    <mergeCell ref="A2:A3"/>
    <mergeCell ref="B2:D2"/>
    <mergeCell ref="E2:G2"/>
    <mergeCell ref="H2:J2"/>
  </mergeCells>
  <conditionalFormatting sqref="H8:J59">
    <cfRule type="cellIs" priority="1" dxfId="0" operator="equal">
      <formula>0</formula>
    </cfRule>
  </conditionalFormatting>
  <conditionalFormatting sqref="H4:J5">
    <cfRule type="cellIs" priority="5" dxfId="0" operator="equal">
      <formula>0</formula>
    </cfRule>
  </conditionalFormatting>
  <conditionalFormatting sqref="B4:G5">
    <cfRule type="cellIs" priority="6" dxfId="0" operator="equal">
      <formula>0</formula>
    </cfRule>
  </conditionalFormatting>
  <conditionalFormatting sqref="B6:G7">
    <cfRule type="cellIs" priority="4" dxfId="0" operator="equal">
      <formula>0</formula>
    </cfRule>
  </conditionalFormatting>
  <conditionalFormatting sqref="H6:J7">
    <cfRule type="cellIs" priority="3" dxfId="0" operator="equal">
      <formula>0</formula>
    </cfRule>
  </conditionalFormatting>
  <conditionalFormatting sqref="B8:G59">
    <cfRule type="cellIs" priority="2" dxfId="0" operator="equal">
      <formula>0</formula>
    </cfRule>
  </conditionalFormatting>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3" r:id="rId1"/>
  <ignoredErrors>
    <ignoredError sqref="G56 D5 G5"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Sevil KAPLAN</dc:creator>
  <cp:keywords/>
  <dc:description/>
  <cp:lastModifiedBy>ismail</cp:lastModifiedBy>
  <cp:lastPrinted>2020-08-06T07:22:15Z</cp:lastPrinted>
  <dcterms:created xsi:type="dcterms:W3CDTF">2017-03-06T11:35:15Z</dcterms:created>
  <dcterms:modified xsi:type="dcterms:W3CDTF">2020-08-12T08:54:44Z</dcterms:modified>
  <cp:category/>
  <cp:version/>
  <cp:contentType/>
  <cp:contentStatus/>
</cp:coreProperties>
</file>